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Лист1!$A$1:$I$376</definedName>
  </definedNames>
  <calcPr calcId="152511"/>
</workbook>
</file>

<file path=xl/calcChain.xml><?xml version="1.0" encoding="utf-8"?>
<calcChain xmlns="http://schemas.openxmlformats.org/spreadsheetml/2006/main">
  <c r="F24" i="1" l="1"/>
  <c r="I376" i="1" l="1"/>
  <c r="H376" i="1"/>
  <c r="G376" i="1"/>
  <c r="F376" i="1"/>
  <c r="E376" i="1"/>
  <c r="D376" i="1"/>
  <c r="I372" i="1"/>
  <c r="H372" i="1"/>
  <c r="G372" i="1"/>
  <c r="F372" i="1"/>
  <c r="E372" i="1"/>
  <c r="D372" i="1"/>
  <c r="I368" i="1"/>
  <c r="H368" i="1"/>
  <c r="G368" i="1"/>
  <c r="F368" i="1"/>
  <c r="E368" i="1"/>
  <c r="D368" i="1"/>
  <c r="I364" i="1"/>
  <c r="H364" i="1"/>
  <c r="G364" i="1"/>
  <c r="F364" i="1"/>
  <c r="E364" i="1"/>
  <c r="D364" i="1"/>
  <c r="I360" i="1"/>
  <c r="H360" i="1"/>
  <c r="G360" i="1"/>
  <c r="F360" i="1"/>
  <c r="E360" i="1"/>
  <c r="D360" i="1"/>
  <c r="I356" i="1"/>
  <c r="H356" i="1"/>
  <c r="G356" i="1"/>
  <c r="F356" i="1"/>
  <c r="E356" i="1"/>
  <c r="D356" i="1"/>
  <c r="I352" i="1"/>
  <c r="H352" i="1"/>
  <c r="G352" i="1"/>
  <c r="F352" i="1"/>
  <c r="E352" i="1"/>
  <c r="D352" i="1"/>
  <c r="I348" i="1"/>
  <c r="H348" i="1"/>
  <c r="G348" i="1"/>
  <c r="F348" i="1"/>
  <c r="E348" i="1"/>
  <c r="D348" i="1"/>
  <c r="I344" i="1"/>
  <c r="H344" i="1"/>
  <c r="G344" i="1"/>
  <c r="F344" i="1"/>
  <c r="E344" i="1"/>
  <c r="D344" i="1"/>
  <c r="I340" i="1"/>
  <c r="H340" i="1"/>
  <c r="G340" i="1"/>
  <c r="F340" i="1"/>
  <c r="E340" i="1"/>
  <c r="D340" i="1"/>
  <c r="I336" i="1"/>
  <c r="H336" i="1"/>
  <c r="E336" i="1"/>
  <c r="D336" i="1"/>
  <c r="H335" i="1"/>
  <c r="D335" i="1"/>
  <c r="I333" i="1"/>
  <c r="I335" i="1" s="1"/>
  <c r="H333" i="1"/>
  <c r="G333" i="1"/>
  <c r="G336" i="1" s="1"/>
  <c r="F333" i="1"/>
  <c r="E333" i="1"/>
  <c r="F335" i="1" s="1"/>
  <c r="D333" i="1"/>
  <c r="C333" i="1"/>
  <c r="C336" i="1" s="1"/>
  <c r="I331" i="1"/>
  <c r="H331" i="1"/>
  <c r="G331" i="1"/>
  <c r="F331" i="1"/>
  <c r="E331" i="1"/>
  <c r="D331" i="1"/>
  <c r="I327" i="1"/>
  <c r="H327" i="1"/>
  <c r="G327" i="1"/>
  <c r="F327" i="1"/>
  <c r="E327" i="1"/>
  <c r="D327" i="1"/>
  <c r="I323" i="1"/>
  <c r="H323" i="1"/>
  <c r="G323" i="1"/>
  <c r="F323" i="1"/>
  <c r="E323" i="1"/>
  <c r="D323" i="1"/>
  <c r="I319" i="1"/>
  <c r="H319" i="1"/>
  <c r="G319" i="1"/>
  <c r="F319" i="1"/>
  <c r="E319" i="1"/>
  <c r="D319" i="1"/>
  <c r="I315" i="1"/>
  <c r="H315" i="1"/>
  <c r="G315" i="1"/>
  <c r="F315" i="1"/>
  <c r="E315" i="1"/>
  <c r="D315" i="1"/>
  <c r="I311" i="1"/>
  <c r="H311" i="1"/>
  <c r="G311" i="1"/>
  <c r="F311" i="1"/>
  <c r="E311" i="1"/>
  <c r="D311" i="1"/>
  <c r="I307" i="1"/>
  <c r="H307" i="1"/>
  <c r="G307" i="1"/>
  <c r="F307" i="1"/>
  <c r="E307" i="1"/>
  <c r="D307" i="1"/>
  <c r="I303" i="1"/>
  <c r="H303" i="1"/>
  <c r="G303" i="1"/>
  <c r="F303" i="1"/>
  <c r="E303" i="1"/>
  <c r="D303" i="1"/>
  <c r="I299" i="1"/>
  <c r="H299" i="1"/>
  <c r="G299" i="1"/>
  <c r="F299" i="1"/>
  <c r="E299" i="1"/>
  <c r="D299" i="1"/>
  <c r="I295" i="1"/>
  <c r="H295" i="1"/>
  <c r="G295" i="1"/>
  <c r="F295" i="1"/>
  <c r="E295" i="1"/>
  <c r="D295" i="1"/>
  <c r="I291" i="1"/>
  <c r="H291" i="1"/>
  <c r="E291" i="1"/>
  <c r="D291" i="1"/>
  <c r="H290" i="1"/>
  <c r="D290" i="1"/>
  <c r="I288" i="1"/>
  <c r="I290" i="1" s="1"/>
  <c r="H288" i="1"/>
  <c r="G288" i="1"/>
  <c r="G291" i="1" s="1"/>
  <c r="F288" i="1"/>
  <c r="E288" i="1"/>
  <c r="F290" i="1" s="1"/>
  <c r="D288" i="1"/>
  <c r="C288" i="1"/>
  <c r="C291" i="1" s="1"/>
  <c r="I286" i="1"/>
  <c r="F286" i="1"/>
  <c r="E286" i="1"/>
  <c r="I284" i="1"/>
  <c r="H284" i="1"/>
  <c r="G284" i="1"/>
  <c r="H286" i="1" s="1"/>
  <c r="F284" i="1"/>
  <c r="G286" i="1" s="1"/>
  <c r="E284" i="1"/>
  <c r="D284" i="1"/>
  <c r="C284" i="1"/>
  <c r="D286" i="1" s="1"/>
  <c r="G282" i="1"/>
  <c r="F282" i="1"/>
  <c r="I280" i="1"/>
  <c r="H280" i="1"/>
  <c r="I282" i="1" s="1"/>
  <c r="G280" i="1"/>
  <c r="H282" i="1" s="1"/>
  <c r="F280" i="1"/>
  <c r="E280" i="1"/>
  <c r="D280" i="1"/>
  <c r="E282" i="1" s="1"/>
  <c r="C280" i="1"/>
  <c r="D282" i="1" s="1"/>
  <c r="H278" i="1"/>
  <c r="G278" i="1"/>
  <c r="F278" i="1"/>
  <c r="D278" i="1"/>
  <c r="I276" i="1"/>
  <c r="H276" i="1"/>
  <c r="I278" i="1" s="1"/>
  <c r="G276" i="1"/>
  <c r="F276" i="1"/>
  <c r="E276" i="1"/>
  <c r="D276" i="1"/>
  <c r="E278" i="1" s="1"/>
  <c r="C276" i="1"/>
  <c r="I274" i="1"/>
  <c r="H274" i="1"/>
  <c r="G274" i="1"/>
  <c r="E274" i="1"/>
  <c r="D274" i="1"/>
  <c r="I272" i="1"/>
  <c r="H272" i="1"/>
  <c r="G272" i="1"/>
  <c r="F272" i="1"/>
  <c r="E272" i="1"/>
  <c r="F274" i="1" s="1"/>
  <c r="D272" i="1"/>
  <c r="C272" i="1"/>
  <c r="I270" i="1"/>
  <c r="F270" i="1"/>
  <c r="E270" i="1"/>
  <c r="I268" i="1"/>
  <c r="H268" i="1"/>
  <c r="G268" i="1"/>
  <c r="H270" i="1" s="1"/>
  <c r="F268" i="1"/>
  <c r="G270" i="1" s="1"/>
  <c r="E268" i="1"/>
  <c r="D268" i="1"/>
  <c r="C268" i="1"/>
  <c r="D270" i="1" s="1"/>
  <c r="F266" i="1"/>
  <c r="E266" i="1"/>
  <c r="I264" i="1"/>
  <c r="H264" i="1"/>
  <c r="I266" i="1" s="1"/>
  <c r="G264" i="1"/>
  <c r="F264" i="1"/>
  <c r="E264" i="1"/>
  <c r="D264" i="1"/>
  <c r="C264" i="1"/>
  <c r="D266" i="1" s="1"/>
  <c r="H262" i="1"/>
  <c r="G262" i="1"/>
  <c r="D262" i="1"/>
  <c r="I260" i="1"/>
  <c r="H260" i="1"/>
  <c r="I262" i="1" s="1"/>
  <c r="G260" i="1"/>
  <c r="F260" i="1"/>
  <c r="E260" i="1"/>
  <c r="F262" i="1" s="1"/>
  <c r="D260" i="1"/>
  <c r="E262" i="1" s="1"/>
  <c r="C260" i="1"/>
  <c r="I258" i="1"/>
  <c r="H258" i="1"/>
  <c r="G258" i="1"/>
  <c r="E258" i="1"/>
  <c r="D258" i="1"/>
  <c r="I256" i="1"/>
  <c r="I243" i="1" s="1"/>
  <c r="I246" i="1" s="1"/>
  <c r="H256" i="1"/>
  <c r="G256" i="1"/>
  <c r="F256" i="1"/>
  <c r="E256" i="1"/>
  <c r="D256" i="1"/>
  <c r="C256" i="1"/>
  <c r="I254" i="1"/>
  <c r="H254" i="1"/>
  <c r="F254" i="1"/>
  <c r="E254" i="1"/>
  <c r="D254" i="1"/>
  <c r="I252" i="1"/>
  <c r="H252" i="1"/>
  <c r="G252" i="1"/>
  <c r="F252" i="1"/>
  <c r="E252" i="1"/>
  <c r="D252" i="1"/>
  <c r="C252" i="1"/>
  <c r="G250" i="1"/>
  <c r="F250" i="1"/>
  <c r="I248" i="1"/>
  <c r="H248" i="1"/>
  <c r="I250" i="1" s="1"/>
  <c r="G248" i="1"/>
  <c r="H250" i="1" s="1"/>
  <c r="F248" i="1"/>
  <c r="E248" i="1"/>
  <c r="D248" i="1"/>
  <c r="E250" i="1" s="1"/>
  <c r="C248" i="1"/>
  <c r="D250" i="1" s="1"/>
  <c r="G243" i="1"/>
  <c r="I242" i="1"/>
  <c r="I241" i="1"/>
  <c r="H241" i="1"/>
  <c r="G241" i="1"/>
  <c r="F241" i="1"/>
  <c r="E241" i="1"/>
  <c r="D241" i="1"/>
  <c r="I237" i="1"/>
  <c r="H237" i="1"/>
  <c r="G237" i="1"/>
  <c r="F237" i="1"/>
  <c r="E237" i="1"/>
  <c r="D237" i="1"/>
  <c r="I233" i="1"/>
  <c r="H233" i="1"/>
  <c r="G233" i="1"/>
  <c r="F233" i="1"/>
  <c r="E233" i="1"/>
  <c r="D233" i="1"/>
  <c r="I229" i="1"/>
  <c r="H229" i="1"/>
  <c r="G229" i="1"/>
  <c r="F229" i="1"/>
  <c r="E229" i="1"/>
  <c r="D229" i="1"/>
  <c r="I225" i="1"/>
  <c r="H225" i="1"/>
  <c r="G225" i="1"/>
  <c r="F225" i="1"/>
  <c r="E225" i="1"/>
  <c r="D225" i="1"/>
  <c r="I221" i="1"/>
  <c r="H221" i="1"/>
  <c r="G221" i="1"/>
  <c r="F221" i="1"/>
  <c r="E221" i="1"/>
  <c r="D221" i="1"/>
  <c r="I217" i="1"/>
  <c r="H217" i="1"/>
  <c r="G217" i="1"/>
  <c r="F217" i="1"/>
  <c r="E217" i="1"/>
  <c r="D217" i="1"/>
  <c r="I213" i="1"/>
  <c r="H213" i="1"/>
  <c r="G213" i="1"/>
  <c r="F213" i="1"/>
  <c r="E213" i="1"/>
  <c r="D213" i="1"/>
  <c r="I209" i="1"/>
  <c r="H209" i="1"/>
  <c r="G209" i="1"/>
  <c r="F209" i="1"/>
  <c r="E209" i="1"/>
  <c r="D209" i="1"/>
  <c r="I205" i="1"/>
  <c r="H205" i="1"/>
  <c r="G205" i="1"/>
  <c r="F205" i="1"/>
  <c r="E205" i="1"/>
  <c r="D205" i="1"/>
  <c r="H201" i="1"/>
  <c r="G201" i="1"/>
  <c r="E201" i="1"/>
  <c r="D201" i="1"/>
  <c r="C201" i="1"/>
  <c r="G200" i="1"/>
  <c r="F200" i="1"/>
  <c r="E200" i="1"/>
  <c r="D200" i="1"/>
  <c r="I198" i="1"/>
  <c r="I201" i="1" s="1"/>
  <c r="H198" i="1"/>
  <c r="G198" i="1"/>
  <c r="F198" i="1"/>
  <c r="F201" i="1" s="1"/>
  <c r="I196" i="1"/>
  <c r="H196" i="1"/>
  <c r="G196" i="1"/>
  <c r="F196" i="1"/>
  <c r="E196" i="1"/>
  <c r="D196" i="1"/>
  <c r="I192" i="1"/>
  <c r="H192" i="1"/>
  <c r="G192" i="1"/>
  <c r="F192" i="1"/>
  <c r="E192" i="1"/>
  <c r="D192" i="1"/>
  <c r="I188" i="1"/>
  <c r="H188" i="1"/>
  <c r="G188" i="1"/>
  <c r="F188" i="1"/>
  <c r="E188" i="1"/>
  <c r="D188" i="1"/>
  <c r="I184" i="1"/>
  <c r="H184" i="1"/>
  <c r="G184" i="1"/>
  <c r="F184" i="1"/>
  <c r="E184" i="1"/>
  <c r="D184" i="1"/>
  <c r="I180" i="1"/>
  <c r="H180" i="1"/>
  <c r="G180" i="1"/>
  <c r="F180" i="1"/>
  <c r="E180" i="1"/>
  <c r="D180" i="1"/>
  <c r="I176" i="1"/>
  <c r="H176" i="1"/>
  <c r="G176" i="1"/>
  <c r="F176" i="1"/>
  <c r="E176" i="1"/>
  <c r="D176" i="1"/>
  <c r="I172" i="1"/>
  <c r="H172" i="1"/>
  <c r="G172" i="1"/>
  <c r="F172" i="1"/>
  <c r="E172" i="1"/>
  <c r="D172" i="1"/>
  <c r="I168" i="1"/>
  <c r="H168" i="1"/>
  <c r="G168" i="1"/>
  <c r="F168" i="1"/>
  <c r="E168" i="1"/>
  <c r="D168" i="1"/>
  <c r="I164" i="1"/>
  <c r="H164" i="1"/>
  <c r="G164" i="1"/>
  <c r="F164" i="1"/>
  <c r="E164" i="1"/>
  <c r="D164" i="1"/>
  <c r="I160" i="1"/>
  <c r="H160" i="1"/>
  <c r="G160" i="1"/>
  <c r="F160" i="1"/>
  <c r="E160" i="1"/>
  <c r="D160" i="1"/>
  <c r="E156" i="1"/>
  <c r="D156" i="1"/>
  <c r="G155" i="1"/>
  <c r="I154" i="1"/>
  <c r="G154" i="1"/>
  <c r="F154" i="1"/>
  <c r="E154" i="1"/>
  <c r="C154" i="1"/>
  <c r="I153" i="1"/>
  <c r="I156" i="1" s="1"/>
  <c r="H153" i="1"/>
  <c r="G153" i="1"/>
  <c r="G156" i="1" s="1"/>
  <c r="F153" i="1"/>
  <c r="F156" i="1" s="1"/>
  <c r="E153" i="1"/>
  <c r="D153" i="1"/>
  <c r="C153" i="1"/>
  <c r="C156" i="1" s="1"/>
  <c r="I151" i="1"/>
  <c r="H151" i="1"/>
  <c r="E151" i="1"/>
  <c r="D151" i="1"/>
  <c r="I149" i="1"/>
  <c r="H149" i="1"/>
  <c r="G149" i="1"/>
  <c r="F149" i="1"/>
  <c r="G151" i="1" s="1"/>
  <c r="E149" i="1"/>
  <c r="F151" i="1" s="1"/>
  <c r="D149" i="1"/>
  <c r="C149" i="1"/>
  <c r="I147" i="1"/>
  <c r="F147" i="1"/>
  <c r="E147" i="1"/>
  <c r="D147" i="1"/>
  <c r="I145" i="1"/>
  <c r="H145" i="1"/>
  <c r="G145" i="1"/>
  <c r="H147" i="1" s="1"/>
  <c r="F145" i="1"/>
  <c r="G147" i="1" s="1"/>
  <c r="E145" i="1"/>
  <c r="D145" i="1"/>
  <c r="C145" i="1"/>
  <c r="I143" i="1"/>
  <c r="G143" i="1"/>
  <c r="F143" i="1"/>
  <c r="E143" i="1"/>
  <c r="I141" i="1"/>
  <c r="H141" i="1"/>
  <c r="G141" i="1"/>
  <c r="H143" i="1" s="1"/>
  <c r="F141" i="1"/>
  <c r="E141" i="1"/>
  <c r="D141" i="1"/>
  <c r="C141" i="1"/>
  <c r="D143" i="1" s="1"/>
  <c r="H139" i="1"/>
  <c r="G139" i="1"/>
  <c r="D139" i="1"/>
  <c r="I137" i="1"/>
  <c r="H137" i="1"/>
  <c r="I139" i="1" s="1"/>
  <c r="G137" i="1"/>
  <c r="F137" i="1"/>
  <c r="E137" i="1"/>
  <c r="F139" i="1" s="1"/>
  <c r="D137" i="1"/>
  <c r="E139" i="1" s="1"/>
  <c r="C137" i="1"/>
  <c r="I135" i="1"/>
  <c r="H135" i="1"/>
  <c r="G135" i="1"/>
  <c r="E135" i="1"/>
  <c r="D135" i="1"/>
  <c r="I133" i="1"/>
  <c r="H133" i="1"/>
  <c r="G133" i="1"/>
  <c r="F133" i="1"/>
  <c r="E133" i="1"/>
  <c r="F135" i="1" s="1"/>
  <c r="D133" i="1"/>
  <c r="C133" i="1"/>
  <c r="E131" i="1"/>
  <c r="I129" i="1"/>
  <c r="H129" i="1"/>
  <c r="I131" i="1" s="1"/>
  <c r="G129" i="1"/>
  <c r="H131" i="1" s="1"/>
  <c r="F129" i="1"/>
  <c r="E129" i="1"/>
  <c r="D129" i="1"/>
  <c r="C129" i="1"/>
  <c r="D131" i="1" s="1"/>
  <c r="G127" i="1"/>
  <c r="F127" i="1"/>
  <c r="E127" i="1"/>
  <c r="I125" i="1"/>
  <c r="H125" i="1"/>
  <c r="I127" i="1" s="1"/>
  <c r="G125" i="1"/>
  <c r="H127" i="1" s="1"/>
  <c r="F125" i="1"/>
  <c r="E125" i="1"/>
  <c r="D125" i="1"/>
  <c r="C125" i="1"/>
  <c r="D127" i="1" s="1"/>
  <c r="H123" i="1"/>
  <c r="D123" i="1"/>
  <c r="I121" i="1"/>
  <c r="H121" i="1"/>
  <c r="I123" i="1" s="1"/>
  <c r="G121" i="1"/>
  <c r="F121" i="1"/>
  <c r="G123" i="1" s="1"/>
  <c r="E121" i="1"/>
  <c r="F123" i="1" s="1"/>
  <c r="D121" i="1"/>
  <c r="E123" i="1" s="1"/>
  <c r="C121" i="1"/>
  <c r="I119" i="1"/>
  <c r="H119" i="1"/>
  <c r="E119" i="1"/>
  <c r="D119" i="1"/>
  <c r="I117" i="1"/>
  <c r="I107" i="1" s="1"/>
  <c r="I111" i="1" s="1"/>
  <c r="H117" i="1"/>
  <c r="G117" i="1"/>
  <c r="F117" i="1"/>
  <c r="G119" i="1" s="1"/>
  <c r="E117" i="1"/>
  <c r="F119" i="1" s="1"/>
  <c r="D117" i="1"/>
  <c r="C117" i="1"/>
  <c r="I115" i="1"/>
  <c r="H115" i="1"/>
  <c r="F115" i="1"/>
  <c r="E115" i="1"/>
  <c r="D115" i="1"/>
  <c r="I113" i="1"/>
  <c r="H113" i="1"/>
  <c r="G113" i="1"/>
  <c r="F113" i="1"/>
  <c r="G115" i="1" s="1"/>
  <c r="E113" i="1"/>
  <c r="D113" i="1"/>
  <c r="C113" i="1"/>
  <c r="D110" i="1"/>
  <c r="C110" i="1"/>
  <c r="G107" i="1"/>
  <c r="I105" i="1"/>
  <c r="H105" i="1"/>
  <c r="G105" i="1"/>
  <c r="F105" i="1"/>
  <c r="E105" i="1"/>
  <c r="D105" i="1"/>
  <c r="I103" i="1"/>
  <c r="H103" i="1"/>
  <c r="G103" i="1"/>
  <c r="F103" i="1"/>
  <c r="E103" i="1"/>
  <c r="D103" i="1"/>
  <c r="I101" i="1"/>
  <c r="H101" i="1"/>
  <c r="G101" i="1"/>
  <c r="F101" i="1"/>
  <c r="E101" i="1"/>
  <c r="D101" i="1"/>
  <c r="I98" i="1"/>
  <c r="H98" i="1"/>
  <c r="G98" i="1"/>
  <c r="F98" i="1"/>
  <c r="E98" i="1"/>
  <c r="D98" i="1"/>
  <c r="I85" i="1"/>
  <c r="F85" i="1"/>
  <c r="E85" i="1"/>
  <c r="D85" i="1"/>
  <c r="I84" i="1"/>
  <c r="H84" i="1"/>
  <c r="H85" i="1" s="1"/>
  <c r="G84" i="1"/>
  <c r="G85" i="1" s="1"/>
  <c r="F84" i="1"/>
  <c r="E84" i="1"/>
  <c r="D84" i="1"/>
  <c r="C84" i="1"/>
  <c r="C85" i="1" s="1"/>
  <c r="H72" i="1"/>
  <c r="D72" i="1"/>
  <c r="C72" i="1"/>
  <c r="I71" i="1"/>
  <c r="I72" i="1" s="1"/>
  <c r="H71" i="1"/>
  <c r="G71" i="1"/>
  <c r="G72" i="1" s="1"/>
  <c r="F71" i="1"/>
  <c r="F55" i="1" s="1"/>
  <c r="F58" i="1" s="1"/>
  <c r="E71" i="1"/>
  <c r="E72" i="1" s="1"/>
  <c r="D71" i="1"/>
  <c r="C71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G59" i="1" s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H59" i="1" s="1"/>
  <c r="G60" i="1"/>
  <c r="F60" i="1"/>
  <c r="E60" i="1"/>
  <c r="D60" i="1"/>
  <c r="D59" i="1" s="1"/>
  <c r="C60" i="1"/>
  <c r="C59" i="1" s="1"/>
  <c r="F59" i="1"/>
  <c r="H57" i="1"/>
  <c r="G57" i="1"/>
  <c r="F57" i="1"/>
  <c r="E57" i="1"/>
  <c r="I55" i="1"/>
  <c r="H55" i="1"/>
  <c r="I58" i="1" s="1"/>
  <c r="E55" i="1"/>
  <c r="D55" i="1"/>
  <c r="E58" i="1" s="1"/>
  <c r="C55" i="1"/>
  <c r="D58" i="1" s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D9" i="1" s="1"/>
  <c r="E10" i="1" s="1"/>
  <c r="C36" i="1"/>
  <c r="C9" i="1" s="1"/>
  <c r="I24" i="1"/>
  <c r="H24" i="1"/>
  <c r="G24" i="1"/>
  <c r="E24" i="1"/>
  <c r="D24" i="1"/>
  <c r="C24" i="1"/>
  <c r="I23" i="1"/>
  <c r="I9" i="1" s="1"/>
  <c r="H23" i="1"/>
  <c r="G23" i="1"/>
  <c r="F23" i="1"/>
  <c r="F9" i="1" s="1"/>
  <c r="E23" i="1"/>
  <c r="E9" i="1" s="1"/>
  <c r="F10" i="1" s="1"/>
  <c r="D23" i="1"/>
  <c r="C23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F11" i="1" s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H11" i="1" s="1"/>
  <c r="G12" i="1"/>
  <c r="G11" i="1" s="1"/>
  <c r="F12" i="1"/>
  <c r="E12" i="1"/>
  <c r="D12" i="1"/>
  <c r="C12" i="1"/>
  <c r="C11" i="1" s="1"/>
  <c r="D11" i="1"/>
  <c r="H9" i="1"/>
  <c r="I10" i="1" s="1"/>
  <c r="G9" i="1"/>
  <c r="H10" i="1" s="1"/>
  <c r="D10" i="1" l="1"/>
  <c r="G111" i="1"/>
  <c r="G10" i="1"/>
  <c r="I59" i="1"/>
  <c r="G290" i="1"/>
  <c r="F291" i="1"/>
  <c r="E11" i="1"/>
  <c r="F72" i="1"/>
  <c r="E107" i="1"/>
  <c r="D154" i="1"/>
  <c r="D155" i="1" s="1"/>
  <c r="E155" i="1"/>
  <c r="H154" i="1"/>
  <c r="I155" i="1"/>
  <c r="H156" i="1"/>
  <c r="I200" i="1"/>
  <c r="H200" i="1"/>
  <c r="C243" i="1"/>
  <c r="G254" i="1"/>
  <c r="F243" i="1"/>
  <c r="H266" i="1"/>
  <c r="G266" i="1"/>
  <c r="G335" i="1"/>
  <c r="F336" i="1"/>
  <c r="E59" i="1"/>
  <c r="C107" i="1"/>
  <c r="H243" i="1"/>
  <c r="F258" i="1"/>
  <c r="E243" i="1"/>
  <c r="I11" i="1"/>
  <c r="G55" i="1"/>
  <c r="F107" i="1"/>
  <c r="D107" i="1"/>
  <c r="H107" i="1"/>
  <c r="G131" i="1"/>
  <c r="F131" i="1"/>
  <c r="F155" i="1"/>
  <c r="H155" i="1"/>
  <c r="D243" i="1"/>
  <c r="G246" i="1"/>
  <c r="E290" i="1"/>
  <c r="E335" i="1"/>
  <c r="D246" i="1" l="1"/>
  <c r="E245" i="1"/>
  <c r="H58" i="1"/>
  <c r="G58" i="1"/>
  <c r="H246" i="1"/>
  <c r="I245" i="1"/>
  <c r="H111" i="1"/>
  <c r="I108" i="1"/>
  <c r="I110" i="1" s="1"/>
  <c r="D108" i="1"/>
  <c r="C111" i="1"/>
  <c r="D245" i="1"/>
  <c r="C246" i="1"/>
  <c r="D111" i="1"/>
  <c r="E108" i="1"/>
  <c r="E110" i="1" s="1"/>
  <c r="E246" i="1"/>
  <c r="F245" i="1"/>
  <c r="H245" i="1"/>
  <c r="F108" i="1"/>
  <c r="F110" i="1" s="1"/>
  <c r="E111" i="1"/>
  <c r="F111" i="1"/>
  <c r="G108" i="1"/>
  <c r="G110" i="1" s="1"/>
  <c r="G245" i="1"/>
  <c r="F246" i="1"/>
  <c r="H108" i="1"/>
  <c r="H110" i="1" s="1"/>
</calcChain>
</file>

<file path=xl/sharedStrings.xml><?xml version="1.0" encoding="utf-8"?>
<sst xmlns="http://schemas.openxmlformats.org/spreadsheetml/2006/main" count="648" uniqueCount="70">
  <si>
    <t>Показатели</t>
  </si>
  <si>
    <t>Единица измерения</t>
  </si>
  <si>
    <t>отчет</t>
  </si>
  <si>
    <t>оценка</t>
  </si>
  <si>
    <t>прогноз</t>
  </si>
  <si>
    <t>Число малых и средних предприятий*</t>
  </si>
  <si>
    <t>единиц</t>
  </si>
  <si>
    <t>Темп роста числа малых и средних предприятий, % к предыдущему году</t>
  </si>
  <si>
    <t>процентов</t>
  </si>
  <si>
    <t>в т.ч. по видам экономической деятельности 
(справочно: сумма по видам деятельности в сравнении с "Число малых и средних предприятий*")</t>
  </si>
  <si>
    <t>добыча полезных ископаемых</t>
  </si>
  <si>
    <t>обрабатывающие производства</t>
  </si>
  <si>
    <t xml:space="preserve">обеспечение электрической энергией, газом и паром, кондиционирование воздуха </t>
  </si>
  <si>
    <t>строительство</t>
  </si>
  <si>
    <t>сельское, лесное хозяйство, охота, рыболовство и рыбоводство</t>
  </si>
  <si>
    <t>транспортировка и хранение</t>
  </si>
  <si>
    <t>деятельность в области информации и связи</t>
  </si>
  <si>
    <t>оптовая и розничная торговля; ремонт автотранспортных средств, мотоциклов</t>
  </si>
  <si>
    <t>деятельность по операциям с недвижимым имуществом</t>
  </si>
  <si>
    <t>прочие</t>
  </si>
  <si>
    <t>Число малых предприятий*</t>
  </si>
  <si>
    <t>в т.ч. по видам экономической деятельности 
(справочно: сумма по видам деятельности в сравнении с "Число малых предприятий*")</t>
  </si>
  <si>
    <t>Число средних предприятий</t>
  </si>
  <si>
    <t>в т.ч. по видам экономической деятельности 
(справочно: сумма по видам деятельности в сравнении с "Число средних предприятий")</t>
  </si>
  <si>
    <t>Количество ИП</t>
  </si>
  <si>
    <t>в т.ч. по видам экономической деятельности 
(справочно: сумма по видам деятельности в сравнении с "Количество ИП")</t>
  </si>
  <si>
    <t>Среднесписочная численность работников малых и средних предприятий* - всего</t>
  </si>
  <si>
    <t>тыс. человек</t>
  </si>
  <si>
    <r>
      <t>Справочно (Единый план):</t>
    </r>
    <r>
      <rPr>
        <i/>
        <sz val="12"/>
        <rFont val="Times New Roman"/>
        <family val="1"/>
        <charset val="204"/>
      </rPr>
      <t xml:space="preserve"> Численность занятых в сфере малого и среднего предпринимательства, включая индивидуальных
предпринимателей и самозанятых, 2020 г. (факт), 2021 г. (оценка)</t>
    </r>
  </si>
  <si>
    <t>х</t>
  </si>
  <si>
    <r>
      <rPr>
        <i/>
        <u/>
        <sz val="12"/>
        <rFont val="Times New Roman"/>
        <family val="1"/>
        <charset val="204"/>
      </rPr>
      <t>Справочный расчёт (по данным Единого плана):</t>
    </r>
    <r>
      <rPr>
        <i/>
        <sz val="12"/>
        <rFont val="Times New Roman"/>
        <family val="1"/>
        <charset val="204"/>
      </rPr>
      <t xml:space="preserve"> Темп роста численности занятых в сфере малого и среднего предпринимательства, включая индивидуальных предпринимателей и самозанятых, % к предыдущему году</t>
    </r>
  </si>
  <si>
    <r>
      <t xml:space="preserve">Темп роста численности малых и средних предприятий, % к предыдущему году </t>
    </r>
    <r>
      <rPr>
        <i/>
        <sz val="12"/>
        <color rgb="FFC00000"/>
        <rFont val="Times New Roman"/>
        <family val="1"/>
        <charset val="204"/>
      </rPr>
      <t>(сравнение с данными "Темп роста численности занятых в сфере малого и среднего предпринимательства, включая индивидуальных предпринимателей и самозанятых" из Единого плана)</t>
    </r>
  </si>
  <si>
    <t>в т.ч. по видам экономической деятельности 
(справочно: сумма по видам деятельности в сравнении со "Среднесписочная численность работников малых и средних предприятий* - всего")</t>
  </si>
  <si>
    <t xml:space="preserve"> деятельность в области информации и связи</t>
  </si>
  <si>
    <t>Среднесписочная численность работников малых предприятий* - всего</t>
  </si>
  <si>
    <t>в т.ч. по видам экономической деятельности 
(справочно: разность между суммой по видам деятельности и показателем "Среднесписочная численность работников малых предприятий* - всего")</t>
  </si>
  <si>
    <t>Среднесписочная численность работников средних предприятий - всего</t>
  </si>
  <si>
    <t>в т.ч. по видам экономической деятельности 
(справочно: разность между суммой по видам деятельности и показателем "Среднесписочная численность работников средних предприятий - всего")</t>
  </si>
  <si>
    <t>Размер начисленной среднемесячной заработной платы на малых и средних предприятиях*</t>
  </si>
  <si>
    <t>рублей</t>
  </si>
  <si>
    <t>в % к предыдущему году</t>
  </si>
  <si>
    <t>Размер начисленной среднемесячной заработной платы на малых предприятиях</t>
  </si>
  <si>
    <t xml:space="preserve">Размер начисленной среднемесячной заработной платы на микропредприятиях </t>
  </si>
  <si>
    <t xml:space="preserve">Размер начисленной среднемесячной заработной платы на средних предприятиях </t>
  </si>
  <si>
    <t>Оборот малых и средних предприятий*- всего</t>
  </si>
  <si>
    <t>млн. рублей</t>
  </si>
  <si>
    <t>Темп роста оборота малых и средних предприятий, % к предыдущему году</t>
  </si>
  <si>
    <r>
      <rPr>
        <i/>
        <u/>
        <sz val="12"/>
        <rFont val="Times New Roman"/>
        <family val="1"/>
        <charset val="204"/>
      </rPr>
      <t>Справочно:</t>
    </r>
    <r>
      <rPr>
        <i/>
        <sz val="12"/>
        <rFont val="Times New Roman"/>
        <family val="1"/>
        <charset val="204"/>
      </rPr>
      <t xml:space="preserve"> Темп роста численности малых и средних предприятий, % к предыдущему году</t>
    </r>
  </si>
  <si>
    <r>
      <rPr>
        <i/>
        <u/>
        <sz val="12"/>
        <rFont val="Times New Roman"/>
        <family val="1"/>
        <charset val="204"/>
      </rPr>
      <t>Справочный расчёт:</t>
    </r>
    <r>
      <rPr>
        <i/>
        <sz val="12"/>
        <rFont val="Times New Roman"/>
        <family val="1"/>
        <charset val="204"/>
      </rPr>
      <t xml:space="preserve"> Соотношение темпа роста </t>
    </r>
    <r>
      <rPr>
        <b/>
        <i/>
        <sz val="12"/>
        <rFont val="Times New Roman"/>
        <family val="1"/>
        <charset val="204"/>
      </rPr>
      <t>оборота</t>
    </r>
    <r>
      <rPr>
        <i/>
        <sz val="12"/>
        <rFont val="Times New Roman"/>
        <family val="1"/>
        <charset val="204"/>
      </rPr>
      <t xml:space="preserve"> малых и средних предприятий к темпу роста </t>
    </r>
    <r>
      <rPr>
        <b/>
        <i/>
        <sz val="12"/>
        <rFont val="Times New Roman"/>
        <family val="1"/>
        <charset val="204"/>
      </rPr>
      <t>численности</t>
    </r>
    <r>
      <rPr>
        <i/>
        <sz val="12"/>
        <rFont val="Times New Roman"/>
        <family val="1"/>
        <charset val="204"/>
      </rPr>
      <t xml:space="preserve"> малых и средних предприятий</t>
    </r>
  </si>
  <si>
    <t>в т.ч. по видам экономической деятельности 
(справочно: разность между суммой по видам деятельности и показателем "Оборот малых и средних предприятий*- всего")</t>
  </si>
  <si>
    <t>в ценах соответствующих лет</t>
  </si>
  <si>
    <t>индекс-дефлятор</t>
  </si>
  <si>
    <t>в сопоставимых ценах</t>
  </si>
  <si>
    <t>обеспечение электрической энергией, газом и паром; кондиционирование воздуха</t>
  </si>
  <si>
    <t>Оборот малых предприятий*- всего</t>
  </si>
  <si>
    <t xml:space="preserve"> в сопоставимых ценах</t>
  </si>
  <si>
    <t>в т.ч. по видам экономической деятельности 
(справочно: разность между суммой по видам деятельности и показателем "Оборот малых предприятий*- всего")</t>
  </si>
  <si>
    <t>Оборот средних предприятий</t>
  </si>
  <si>
    <t>в т.ч. по видам экономической деятельности 
(справочно: разность между суммой по видам деятельности и показателем "Оборот средних предприятий")</t>
  </si>
  <si>
    <t>обеспечение электрической энергией, газом и паром, кондиционирование воздуха</t>
  </si>
  <si>
    <t>Объем инвестиций малых и средних предприятий*, всего</t>
  </si>
  <si>
    <r>
      <t xml:space="preserve">в т.ч. по видам экономической деятельности
</t>
    </r>
    <r>
      <rPr>
        <i/>
        <sz val="12"/>
        <color indexed="8"/>
        <rFont val="Times New Roman"/>
        <family val="1"/>
        <charset val="204"/>
      </rPr>
      <t>(справочно: разность между суммой по видам деятельности и показателем "Объем инвестиций малых и средних предприятий*, всего")</t>
    </r>
  </si>
  <si>
    <t>сельское, лесное хозяйство, рыболовство и рыбоводство</t>
  </si>
  <si>
    <t>операции с недвижимым имуществом, аренда и предоставление услуг</t>
  </si>
  <si>
    <t>Объем инвестиций малых предприятий*, всего</t>
  </si>
  <si>
    <r>
      <t xml:space="preserve">в т.ч. по видам экономической деятельности
</t>
    </r>
    <r>
      <rPr>
        <i/>
        <sz val="12"/>
        <color indexed="8"/>
        <rFont val="Times New Roman"/>
        <family val="1"/>
        <charset val="204"/>
      </rPr>
      <t>(справочно: разность между суммой по видам деятельности и показателем "Объем инвестиций малых предприятий*, всего")</t>
    </r>
  </si>
  <si>
    <t>Объем инвестиций средних предприятий, всего</t>
  </si>
  <si>
    <r>
      <t xml:space="preserve">в т.ч. по видам экономической деятельности
</t>
    </r>
    <r>
      <rPr>
        <i/>
        <sz val="12"/>
        <color indexed="8"/>
        <rFont val="Times New Roman"/>
        <family val="1"/>
        <charset val="204"/>
      </rPr>
      <t>(справочно: разность между суммой по видам деятельности и показателем "Объем инвестиций средних предприятий, всего")</t>
    </r>
  </si>
  <si>
    <r>
      <rPr>
        <b/>
        <sz val="11"/>
        <color theme="1"/>
        <rFont val="Calibri"/>
        <family val="2"/>
        <charset val="204"/>
        <scheme val="minor"/>
      </rPr>
      <t xml:space="preserve">Прогноз социально- экономического развития </t>
    </r>
    <r>
      <rPr>
        <b/>
        <i/>
        <u/>
        <sz val="11"/>
        <color theme="1"/>
        <rFont val="Calibri"/>
        <family val="2"/>
        <charset val="204"/>
        <scheme val="minor"/>
      </rPr>
      <t>Красновского сельского поселения</t>
    </r>
    <r>
      <rPr>
        <b/>
        <u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Тарасовского района Ростовской области                    на 2024-2026 год </t>
    </r>
  </si>
  <si>
    <t>III. Малое и среднее предпринимательство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</si>
</sst>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1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 tint="0.249977111117893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sz val="12"/>
      <name val="Arial Cyr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1" xfId="1" applyFont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1" fillId="0" borderId="1" xfId="1" applyFill="1" applyBorder="1" applyProtection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top" wrapText="1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top" wrapText="1"/>
    </xf>
    <xf numFmtId="164" fontId="4" fillId="2" borderId="0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Protection="1"/>
    <xf numFmtId="0" fontId="3" fillId="5" borderId="1" xfId="1" applyFont="1" applyFill="1" applyBorder="1" applyAlignment="1" applyProtection="1">
      <alignment horizontal="center" vertical="top" wrapText="1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top" wrapText="1"/>
    </xf>
    <xf numFmtId="0" fontId="8" fillId="0" borderId="1" xfId="1" applyFont="1" applyFill="1" applyBorder="1" applyProtection="1"/>
    <xf numFmtId="165" fontId="4" fillId="0" borderId="1" xfId="1" applyNumberFormat="1" applyFont="1" applyFill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top" wrapText="1"/>
    </xf>
    <xf numFmtId="165" fontId="3" fillId="6" borderId="1" xfId="1" applyNumberFormat="1" applyFont="1" applyFill="1" applyBorder="1" applyAlignment="1" applyProtection="1">
      <alignment horizontal="center" vertical="center" wrapText="1"/>
    </xf>
    <xf numFmtId="164" fontId="6" fillId="6" borderId="1" xfId="1" applyNumberFormat="1" applyFont="1" applyFill="1" applyBorder="1" applyAlignment="1" applyProtection="1">
      <alignment horizontal="center" vertical="center" wrapText="1"/>
    </xf>
    <xf numFmtId="165" fontId="7" fillId="0" borderId="1" xfId="1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Protection="1"/>
    <xf numFmtId="166" fontId="7" fillId="0" borderId="1" xfId="1" applyNumberFormat="1" applyFont="1" applyFill="1" applyBorder="1" applyAlignment="1" applyProtection="1">
      <alignment horizontal="center" vertical="center"/>
    </xf>
    <xf numFmtId="165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top" wrapText="1"/>
    </xf>
    <xf numFmtId="0" fontId="6" fillId="4" borderId="1" xfId="1" applyFont="1" applyFill="1" applyBorder="1" applyAlignment="1" applyProtection="1">
      <alignment horizontal="center" vertical="top" wrapText="1"/>
    </xf>
    <xf numFmtId="0" fontId="11" fillId="0" borderId="1" xfId="1" applyFont="1" applyFill="1" applyBorder="1" applyProtection="1"/>
    <xf numFmtId="164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6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right" vertical="top" wrapText="1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right" vertical="top" wrapText="1"/>
    </xf>
    <xf numFmtId="0" fontId="2" fillId="3" borderId="1" xfId="1" applyFont="1" applyFill="1" applyBorder="1" applyAlignment="1" applyProtection="1">
      <alignment horizontal="center" vertical="top" wrapText="1"/>
    </xf>
    <xf numFmtId="164" fontId="2" fillId="7" borderId="1" xfId="0" applyNumberFormat="1" applyFont="1" applyFill="1" applyBorder="1" applyAlignment="1" applyProtection="1">
      <alignment horizont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7" borderId="1" xfId="0" applyNumberFormat="1" applyFont="1" applyFill="1" applyBorder="1" applyAlignment="1" applyProtection="1">
      <alignment horizontal="center"/>
      <protection hidden="1"/>
    </xf>
    <xf numFmtId="0" fontId="3" fillId="4" borderId="1" xfId="1" applyFont="1" applyFill="1" applyBorder="1" applyAlignment="1" applyProtection="1">
      <alignment horizontal="right" vertical="top" wrapText="1"/>
    </xf>
    <xf numFmtId="0" fontId="2" fillId="4" borderId="1" xfId="1" applyFont="1" applyFill="1" applyBorder="1" applyAlignment="1" applyProtection="1">
      <alignment horizontal="center" vertical="top" wrapText="1"/>
    </xf>
    <xf numFmtId="16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 applyProtection="1">
      <alignment horizontal="center" vertical="center"/>
    </xf>
    <xf numFmtId="0" fontId="0" fillId="0" borderId="6" xfId="0" applyBorder="1"/>
    <xf numFmtId="0" fontId="0" fillId="0" borderId="0" xfId="0" applyBorder="1"/>
    <xf numFmtId="0" fontId="0" fillId="0" borderId="2" xfId="0" applyBorder="1"/>
    <xf numFmtId="0" fontId="2" fillId="0" borderId="8" xfId="1" applyFont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top" wrapText="1"/>
    </xf>
    <xf numFmtId="0" fontId="1" fillId="0" borderId="8" xfId="1" applyFill="1" applyBorder="1" applyProtection="1"/>
    <xf numFmtId="0" fontId="2" fillId="0" borderId="7" xfId="1" applyFont="1" applyFill="1" applyBorder="1" applyAlignment="1" applyProtection="1">
      <alignment vertical="top" wrapText="1"/>
    </xf>
    <xf numFmtId="164" fontId="4" fillId="0" borderId="8" xfId="1" applyNumberFormat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vertical="top" wrapText="1"/>
    </xf>
    <xf numFmtId="164" fontId="5" fillId="0" borderId="8" xfId="1" applyNumberFormat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right" vertical="top" wrapText="1"/>
    </xf>
    <xf numFmtId="164" fontId="7" fillId="0" borderId="8" xfId="1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vertical="top" wrapText="1"/>
    </xf>
    <xf numFmtId="164" fontId="3" fillId="0" borderId="8" xfId="1" applyNumberFormat="1" applyFont="1" applyFill="1" applyBorder="1" applyAlignment="1" applyProtection="1">
      <alignment horizontal="center" vertical="center" wrapText="1"/>
    </xf>
    <xf numFmtId="164" fontId="2" fillId="0" borderId="8" xfId="1" applyNumberFormat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6" fillId="3" borderId="7" xfId="1" applyFont="1" applyFill="1" applyBorder="1" applyAlignment="1" applyProtection="1">
      <alignment horizontal="right" vertical="top" wrapText="1"/>
    </xf>
    <xf numFmtId="0" fontId="3" fillId="3" borderId="7" xfId="1" applyFont="1" applyFill="1" applyBorder="1" applyAlignment="1" applyProtection="1">
      <alignment vertical="top" wrapText="1"/>
    </xf>
    <xf numFmtId="164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7" xfId="1" applyFont="1" applyFill="1" applyBorder="1" applyAlignment="1" applyProtection="1">
      <alignment vertical="top" wrapText="1"/>
    </xf>
    <xf numFmtId="164" fontId="4" fillId="2" borderId="8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right" vertical="top" wrapText="1"/>
    </xf>
    <xf numFmtId="0" fontId="3" fillId="4" borderId="7" xfId="1" applyFont="1" applyFill="1" applyBorder="1" applyAlignment="1" applyProtection="1">
      <alignment vertical="top" wrapText="1"/>
    </xf>
    <xf numFmtId="0" fontId="4" fillId="5" borderId="7" xfId="1" applyFont="1" applyFill="1" applyBorder="1" applyAlignment="1" applyProtection="1">
      <alignment horizontal="justify" vertical="top" wrapText="1"/>
    </xf>
    <xf numFmtId="164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7" xfId="1" applyFont="1" applyFill="1" applyBorder="1" applyAlignment="1" applyProtection="1">
      <alignment horizontal="right" vertical="top" wrapText="1"/>
    </xf>
    <xf numFmtId="0" fontId="3" fillId="5" borderId="7" xfId="1" applyFont="1" applyFill="1" applyBorder="1" applyAlignment="1" applyProtection="1">
      <alignment vertical="top" wrapText="1"/>
    </xf>
    <xf numFmtId="165" fontId="4" fillId="0" borderId="8" xfId="1" applyNumberFormat="1" applyFont="1" applyFill="1" applyBorder="1" applyAlignment="1" applyProtection="1">
      <alignment horizontal="center" vertical="center" wrapText="1"/>
    </xf>
    <xf numFmtId="0" fontId="9" fillId="6" borderId="7" xfId="1" applyFont="1" applyFill="1" applyBorder="1" applyAlignment="1" applyProtection="1">
      <alignment vertical="top" wrapText="1"/>
    </xf>
    <xf numFmtId="164" fontId="3" fillId="6" borderId="8" xfId="1" applyNumberFormat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vertical="top" wrapText="1"/>
    </xf>
    <xf numFmtId="165" fontId="7" fillId="0" borderId="8" xfId="1" applyNumberFormat="1" applyFont="1" applyFill="1" applyBorder="1" applyAlignment="1" applyProtection="1">
      <alignment horizontal="center" vertical="center"/>
    </xf>
    <xf numFmtId="165" fontId="3" fillId="0" borderId="8" xfId="1" applyNumberFormat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vertical="top" wrapText="1"/>
    </xf>
    <xf numFmtId="165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8" xfId="1" applyNumberFormat="1" applyFont="1" applyFill="1" applyBorder="1" applyAlignment="1" applyProtection="1">
      <alignment horizontal="center" vertical="center"/>
    </xf>
    <xf numFmtId="165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Fill="1" applyBorder="1" applyProtection="1"/>
    <xf numFmtId="0" fontId="11" fillId="0" borderId="8" xfId="1" applyFont="1" applyFill="1" applyBorder="1" applyProtection="1"/>
    <xf numFmtId="0" fontId="4" fillId="0" borderId="7" xfId="1" applyFont="1" applyFill="1" applyBorder="1" applyAlignment="1" applyProtection="1">
      <alignment vertical="top" wrapText="1"/>
    </xf>
    <xf numFmtId="164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5" fillId="6" borderId="8" xfId="1" applyNumberFormat="1" applyFont="1" applyFill="1" applyBorder="1" applyAlignment="1" applyProtection="1">
      <alignment horizontal="center" vertical="center" wrapText="1"/>
      <protection hidden="1"/>
    </xf>
    <xf numFmtId="4" fontId="5" fillId="6" borderId="8" xfId="1" applyNumberFormat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vertical="top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vertical="top" wrapText="1"/>
    </xf>
    <xf numFmtId="164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7" xfId="1" applyFont="1" applyFill="1" applyBorder="1" applyAlignment="1" applyProtection="1">
      <alignment vertical="top" wrapText="1"/>
    </xf>
    <xf numFmtId="0" fontId="2" fillId="4" borderId="7" xfId="1" applyFont="1" applyFill="1" applyBorder="1" applyAlignment="1" applyProtection="1">
      <alignment vertical="top" wrapText="1"/>
    </xf>
    <xf numFmtId="0" fontId="4" fillId="0" borderId="7" xfId="1" applyFont="1" applyFill="1" applyBorder="1" applyAlignment="1" applyProtection="1">
      <alignment horizontal="right" vertical="top" wrapText="1"/>
    </xf>
    <xf numFmtId="0" fontId="14" fillId="0" borderId="7" xfId="1" applyFont="1" applyFill="1" applyBorder="1" applyAlignment="1" applyProtection="1">
      <alignment vertical="top" wrapText="1"/>
    </xf>
    <xf numFmtId="0" fontId="4" fillId="3" borderId="7" xfId="1" applyFont="1" applyFill="1" applyBorder="1" applyAlignment="1" applyProtection="1">
      <alignment horizontal="right" vertical="top" wrapText="1"/>
    </xf>
    <xf numFmtId="0" fontId="14" fillId="3" borderId="7" xfId="1" applyFont="1" applyFill="1" applyBorder="1" applyAlignment="1" applyProtection="1">
      <alignment vertical="top" wrapText="1"/>
    </xf>
    <xf numFmtId="0" fontId="4" fillId="4" borderId="7" xfId="1" applyFont="1" applyFill="1" applyBorder="1" applyAlignment="1" applyProtection="1">
      <alignment horizontal="right" vertical="top" wrapText="1"/>
    </xf>
    <xf numFmtId="0" fontId="14" fillId="4" borderId="7" xfId="1" applyFont="1" applyFill="1" applyBorder="1" applyAlignment="1" applyProtection="1">
      <alignment vertical="top" wrapText="1"/>
    </xf>
    <xf numFmtId="0" fontId="6" fillId="4" borderId="9" xfId="1" applyFont="1" applyFill="1" applyBorder="1" applyAlignment="1" applyProtection="1">
      <alignment vertical="top" wrapText="1"/>
    </xf>
    <xf numFmtId="0" fontId="6" fillId="4" borderId="10" xfId="1" applyFont="1" applyFill="1" applyBorder="1" applyAlignment="1" applyProtection="1">
      <alignment horizontal="center" vertical="top" wrapText="1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0" xfId="1" applyNumberFormat="1" applyFont="1" applyFill="1" applyBorder="1" applyAlignment="1" applyProtection="1">
      <alignment horizontal="center" vertical="center" wrapText="1"/>
    </xf>
    <xf numFmtId="164" fontId="5" fillId="0" borderId="11" xfId="1" applyNumberFormat="1" applyFont="1" applyFill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left" vertical="top" wrapText="1"/>
    </xf>
    <xf numFmtId="0" fontId="4" fillId="0" borderId="14" xfId="1" applyFont="1" applyFill="1" applyBorder="1" applyAlignment="1" applyProtection="1">
      <alignment horizontal="left" vertical="top" wrapText="1"/>
    </xf>
    <xf numFmtId="0" fontId="4" fillId="3" borderId="13" xfId="1" applyFont="1" applyFill="1" applyBorder="1" applyAlignment="1" applyProtection="1">
      <alignment horizontal="left" vertical="top" wrapText="1"/>
    </xf>
    <xf numFmtId="0" fontId="4" fillId="3" borderId="14" xfId="1" applyFont="1" applyFill="1" applyBorder="1" applyAlignment="1" applyProtection="1">
      <alignment horizontal="left" vertical="top" wrapText="1"/>
    </xf>
    <xf numFmtId="0" fontId="4" fillId="4" borderId="13" xfId="1" applyFont="1" applyFill="1" applyBorder="1" applyAlignment="1" applyProtection="1">
      <alignment horizontal="left" vertical="top" wrapText="1"/>
    </xf>
    <xf numFmtId="0" fontId="4" fillId="4" borderId="14" xfId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6"/>
  <sheetViews>
    <sheetView tabSelected="1" topLeftCell="A181" zoomScaleNormal="100" workbookViewId="0">
      <selection activeCell="F37" sqref="F37"/>
    </sheetView>
  </sheetViews>
  <sheetFormatPr defaultRowHeight="15" x14ac:dyDescent="0.25"/>
  <cols>
    <col min="1" max="1" width="32.28515625" customWidth="1"/>
    <col min="3" max="3" width="11.7109375" customWidth="1"/>
    <col min="4" max="4" width="12.5703125" customWidth="1"/>
    <col min="5" max="5" width="11.5703125" customWidth="1"/>
    <col min="6" max="6" width="11.42578125" customWidth="1"/>
    <col min="7" max="7" width="11.28515625" customWidth="1"/>
    <col min="8" max="9" width="11.7109375" customWidth="1"/>
  </cols>
  <sheetData>
    <row r="1" spans="1:9" ht="27.75" customHeight="1" x14ac:dyDescent="0.25">
      <c r="A1" s="127" t="s">
        <v>68</v>
      </c>
      <c r="B1" s="125"/>
      <c r="C1" s="125"/>
      <c r="D1" s="125"/>
      <c r="E1" s="125"/>
      <c r="F1" s="125"/>
      <c r="G1" s="125"/>
      <c r="H1" s="125"/>
      <c r="I1" s="126"/>
    </row>
    <row r="2" spans="1:9" ht="3" customHeight="1" x14ac:dyDescent="0.25">
      <c r="A2" s="54"/>
      <c r="B2" s="55"/>
      <c r="C2" s="55"/>
      <c r="D2" s="55"/>
      <c r="E2" s="55"/>
      <c r="F2" s="55"/>
      <c r="G2" s="55"/>
      <c r="H2" s="55"/>
      <c r="I2" s="56"/>
    </row>
    <row r="3" spans="1:9" ht="2.25" customHeight="1" x14ac:dyDescent="0.2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25">
      <c r="A4" s="54"/>
      <c r="B4" s="55"/>
      <c r="C4" s="128" t="s">
        <v>69</v>
      </c>
      <c r="D4" s="55"/>
      <c r="E4" s="55"/>
      <c r="F4" s="55"/>
      <c r="G4" s="55"/>
      <c r="H4" s="55"/>
      <c r="I4" s="56"/>
    </row>
    <row r="5" spans="1:9" x14ac:dyDescent="0.25">
      <c r="A5" s="54"/>
      <c r="B5" s="55"/>
      <c r="C5" s="55"/>
      <c r="D5" s="55"/>
      <c r="E5" s="55"/>
      <c r="F5" s="55"/>
      <c r="G5" s="55"/>
      <c r="H5" s="55"/>
      <c r="I5" s="56"/>
    </row>
    <row r="6" spans="1:9" ht="15.75" x14ac:dyDescent="0.25">
      <c r="A6" s="115" t="s">
        <v>0</v>
      </c>
      <c r="B6" s="117" t="s">
        <v>1</v>
      </c>
      <c r="C6" s="1">
        <v>2020</v>
      </c>
      <c r="D6" s="1">
        <v>2021</v>
      </c>
      <c r="E6" s="1">
        <v>2022</v>
      </c>
      <c r="F6" s="1">
        <v>2023</v>
      </c>
      <c r="G6" s="1">
        <v>2024</v>
      </c>
      <c r="H6" s="1">
        <v>2025</v>
      </c>
      <c r="I6" s="57">
        <v>2026</v>
      </c>
    </row>
    <row r="7" spans="1:9" ht="15.75" x14ac:dyDescent="0.25">
      <c r="A7" s="116"/>
      <c r="B7" s="118"/>
      <c r="C7" s="1" t="s">
        <v>2</v>
      </c>
      <c r="D7" s="1" t="s">
        <v>2</v>
      </c>
      <c r="E7" s="1" t="s">
        <v>2</v>
      </c>
      <c r="F7" s="1" t="s">
        <v>3</v>
      </c>
      <c r="G7" s="1" t="s">
        <v>4</v>
      </c>
      <c r="H7" s="1" t="s">
        <v>4</v>
      </c>
      <c r="I7" s="57" t="s">
        <v>4</v>
      </c>
    </row>
    <row r="8" spans="1:9" ht="15.75" x14ac:dyDescent="0.25">
      <c r="A8" s="58"/>
      <c r="B8" s="2"/>
      <c r="C8" s="2"/>
      <c r="D8" s="3"/>
      <c r="E8" s="3"/>
      <c r="F8" s="3"/>
      <c r="G8" s="2"/>
      <c r="H8" s="2"/>
      <c r="I8" s="59"/>
    </row>
    <row r="9" spans="1:9" ht="31.5" x14ac:dyDescent="0.25">
      <c r="A9" s="60" t="s">
        <v>5</v>
      </c>
      <c r="B9" s="3" t="s">
        <v>6</v>
      </c>
      <c r="C9" s="5">
        <f>ROUND(C23+C36,1)</f>
        <v>5</v>
      </c>
      <c r="D9" s="5">
        <f t="shared" ref="D9:I9" si="0">ROUND(D23+D36,1)</f>
        <v>5</v>
      </c>
      <c r="E9" s="5">
        <f t="shared" si="0"/>
        <v>5</v>
      </c>
      <c r="F9" s="5">
        <f t="shared" si="0"/>
        <v>5</v>
      </c>
      <c r="G9" s="5">
        <f t="shared" si="0"/>
        <v>5</v>
      </c>
      <c r="H9" s="5">
        <f t="shared" si="0"/>
        <v>5</v>
      </c>
      <c r="I9" s="61">
        <f t="shared" si="0"/>
        <v>5</v>
      </c>
    </row>
    <row r="10" spans="1:9" ht="47.25" x14ac:dyDescent="0.25">
      <c r="A10" s="62" t="s">
        <v>7</v>
      </c>
      <c r="B10" s="6" t="s">
        <v>8</v>
      </c>
      <c r="C10" s="7"/>
      <c r="D10" s="8">
        <f t="shared" ref="D10:I10" si="1">IF(C9=0,0,D9/C9*100)</f>
        <v>100</v>
      </c>
      <c r="E10" s="8">
        <f t="shared" si="1"/>
        <v>100</v>
      </c>
      <c r="F10" s="8">
        <f t="shared" si="1"/>
        <v>100</v>
      </c>
      <c r="G10" s="8">
        <f t="shared" si="1"/>
        <v>100</v>
      </c>
      <c r="H10" s="8">
        <f t="shared" si="1"/>
        <v>100</v>
      </c>
      <c r="I10" s="63">
        <f t="shared" si="1"/>
        <v>100</v>
      </c>
    </row>
    <row r="11" spans="1:9" ht="94.5" x14ac:dyDescent="0.25">
      <c r="A11" s="64" t="s">
        <v>9</v>
      </c>
      <c r="B11" s="3"/>
      <c r="C11" s="9">
        <f t="shared" ref="C11:I11" si="2">ROUND(C12+C13+C14+C15+C16+C17+C18+C19+C20+C21,1)</f>
        <v>5</v>
      </c>
      <c r="D11" s="9">
        <f t="shared" si="2"/>
        <v>5</v>
      </c>
      <c r="E11" s="9">
        <f t="shared" si="2"/>
        <v>5</v>
      </c>
      <c r="F11" s="9">
        <f t="shared" si="2"/>
        <v>5</v>
      </c>
      <c r="G11" s="9">
        <f t="shared" si="2"/>
        <v>5</v>
      </c>
      <c r="H11" s="9">
        <f t="shared" si="2"/>
        <v>5</v>
      </c>
      <c r="I11" s="65">
        <f t="shared" si="2"/>
        <v>5</v>
      </c>
    </row>
    <row r="12" spans="1:9" ht="15.75" x14ac:dyDescent="0.25">
      <c r="A12" s="66" t="s">
        <v>10</v>
      </c>
      <c r="B12" s="3" t="s">
        <v>6</v>
      </c>
      <c r="C12" s="10">
        <f t="shared" ref="C12:I21" si="3">C25+C38</f>
        <v>0</v>
      </c>
      <c r="D12" s="10">
        <f t="shared" si="3"/>
        <v>0</v>
      </c>
      <c r="E12" s="10">
        <f t="shared" si="3"/>
        <v>0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67">
        <f t="shared" si="3"/>
        <v>0</v>
      </c>
    </row>
    <row r="13" spans="1:9" ht="31.5" x14ac:dyDescent="0.25">
      <c r="A13" s="66" t="s">
        <v>11</v>
      </c>
      <c r="B13" s="3" t="s">
        <v>6</v>
      </c>
      <c r="C13" s="10">
        <f t="shared" si="3"/>
        <v>0</v>
      </c>
      <c r="D13" s="10">
        <f t="shared" si="3"/>
        <v>0</v>
      </c>
      <c r="E13" s="10">
        <f t="shared" si="3"/>
        <v>0</v>
      </c>
      <c r="F13" s="10">
        <f t="shared" si="3"/>
        <v>0</v>
      </c>
      <c r="G13" s="10">
        <f t="shared" si="3"/>
        <v>0</v>
      </c>
      <c r="H13" s="10">
        <f t="shared" si="3"/>
        <v>0</v>
      </c>
      <c r="I13" s="67">
        <f t="shared" si="3"/>
        <v>0</v>
      </c>
    </row>
    <row r="14" spans="1:9" ht="47.25" x14ac:dyDescent="0.25">
      <c r="A14" s="66" t="s">
        <v>12</v>
      </c>
      <c r="B14" s="3" t="s">
        <v>6</v>
      </c>
      <c r="C14" s="10">
        <f t="shared" si="3"/>
        <v>0</v>
      </c>
      <c r="D14" s="10">
        <f t="shared" si="3"/>
        <v>0</v>
      </c>
      <c r="E14" s="10">
        <f t="shared" si="3"/>
        <v>0</v>
      </c>
      <c r="F14" s="10">
        <f t="shared" si="3"/>
        <v>0</v>
      </c>
      <c r="G14" s="10">
        <f t="shared" si="3"/>
        <v>0</v>
      </c>
      <c r="H14" s="10">
        <f t="shared" si="3"/>
        <v>0</v>
      </c>
      <c r="I14" s="67">
        <f t="shared" si="3"/>
        <v>0</v>
      </c>
    </row>
    <row r="15" spans="1:9" ht="15.75" x14ac:dyDescent="0.25">
      <c r="A15" s="66" t="s">
        <v>13</v>
      </c>
      <c r="B15" s="3" t="s">
        <v>6</v>
      </c>
      <c r="C15" s="10">
        <f t="shared" si="3"/>
        <v>0</v>
      </c>
      <c r="D15" s="10">
        <f t="shared" si="3"/>
        <v>0</v>
      </c>
      <c r="E15" s="10">
        <f t="shared" si="3"/>
        <v>0</v>
      </c>
      <c r="F15" s="10">
        <f t="shared" si="3"/>
        <v>0</v>
      </c>
      <c r="G15" s="10">
        <f t="shared" si="3"/>
        <v>0</v>
      </c>
      <c r="H15" s="10">
        <f t="shared" si="3"/>
        <v>0</v>
      </c>
      <c r="I15" s="67">
        <f t="shared" si="3"/>
        <v>0</v>
      </c>
    </row>
    <row r="16" spans="1:9" ht="47.25" x14ac:dyDescent="0.25">
      <c r="A16" s="66" t="s">
        <v>14</v>
      </c>
      <c r="B16" s="3" t="s">
        <v>6</v>
      </c>
      <c r="C16" s="10">
        <f t="shared" si="3"/>
        <v>5</v>
      </c>
      <c r="D16" s="10">
        <f t="shared" si="3"/>
        <v>5</v>
      </c>
      <c r="E16" s="10">
        <f t="shared" si="3"/>
        <v>5</v>
      </c>
      <c r="F16" s="10">
        <f t="shared" si="3"/>
        <v>5</v>
      </c>
      <c r="G16" s="10">
        <f t="shared" si="3"/>
        <v>5</v>
      </c>
      <c r="H16" s="10">
        <f t="shared" si="3"/>
        <v>5</v>
      </c>
      <c r="I16" s="67">
        <f t="shared" si="3"/>
        <v>5</v>
      </c>
    </row>
    <row r="17" spans="1:9" ht="15.75" x14ac:dyDescent="0.25">
      <c r="A17" s="66" t="s">
        <v>15</v>
      </c>
      <c r="B17" s="3" t="s">
        <v>6</v>
      </c>
      <c r="C17" s="10">
        <f t="shared" si="3"/>
        <v>0</v>
      </c>
      <c r="D17" s="10">
        <f t="shared" si="3"/>
        <v>0</v>
      </c>
      <c r="E17" s="10">
        <f t="shared" si="3"/>
        <v>0</v>
      </c>
      <c r="F17" s="10">
        <f t="shared" si="3"/>
        <v>0</v>
      </c>
      <c r="G17" s="10">
        <f t="shared" si="3"/>
        <v>0</v>
      </c>
      <c r="H17" s="10">
        <f t="shared" si="3"/>
        <v>0</v>
      </c>
      <c r="I17" s="67">
        <f t="shared" si="3"/>
        <v>0</v>
      </c>
    </row>
    <row r="18" spans="1:9" ht="31.5" x14ac:dyDescent="0.25">
      <c r="A18" s="66" t="s">
        <v>16</v>
      </c>
      <c r="B18" s="3" t="s">
        <v>6</v>
      </c>
      <c r="C18" s="10">
        <f t="shared" si="3"/>
        <v>0</v>
      </c>
      <c r="D18" s="10">
        <f t="shared" si="3"/>
        <v>0</v>
      </c>
      <c r="E18" s="10">
        <f t="shared" si="3"/>
        <v>0</v>
      </c>
      <c r="F18" s="10">
        <f t="shared" si="3"/>
        <v>0</v>
      </c>
      <c r="G18" s="10">
        <f t="shared" si="3"/>
        <v>0</v>
      </c>
      <c r="H18" s="10">
        <f t="shared" si="3"/>
        <v>0</v>
      </c>
      <c r="I18" s="67">
        <f t="shared" si="3"/>
        <v>0</v>
      </c>
    </row>
    <row r="19" spans="1:9" ht="47.25" x14ac:dyDescent="0.25">
      <c r="A19" s="66" t="s">
        <v>17</v>
      </c>
      <c r="B19" s="3" t="s">
        <v>6</v>
      </c>
      <c r="C19" s="10">
        <f>C32+C45</f>
        <v>0</v>
      </c>
      <c r="D19" s="10">
        <f t="shared" si="3"/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67">
        <f t="shared" si="3"/>
        <v>0</v>
      </c>
    </row>
    <row r="20" spans="1:9" ht="31.5" x14ac:dyDescent="0.25">
      <c r="A20" s="66" t="s">
        <v>18</v>
      </c>
      <c r="B20" s="3" t="s">
        <v>6</v>
      </c>
      <c r="C20" s="10">
        <f t="shared" si="3"/>
        <v>0</v>
      </c>
      <c r="D20" s="10">
        <f t="shared" si="3"/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67">
        <f t="shared" si="3"/>
        <v>0</v>
      </c>
    </row>
    <row r="21" spans="1:9" ht="15.75" x14ac:dyDescent="0.25">
      <c r="A21" s="66" t="s">
        <v>19</v>
      </c>
      <c r="B21" s="3" t="s">
        <v>6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  <c r="H21" s="10">
        <f t="shared" si="3"/>
        <v>0</v>
      </c>
      <c r="I21" s="67">
        <f t="shared" si="3"/>
        <v>0</v>
      </c>
    </row>
    <row r="22" spans="1:9" ht="15.75" x14ac:dyDescent="0.25">
      <c r="A22" s="66"/>
      <c r="B22" s="3"/>
      <c r="C22" s="10"/>
      <c r="D22" s="11"/>
      <c r="E22" s="11"/>
      <c r="F22" s="11"/>
      <c r="G22" s="11"/>
      <c r="H22" s="11"/>
      <c r="I22" s="68"/>
    </row>
    <row r="23" spans="1:9" ht="15.75" x14ac:dyDescent="0.25">
      <c r="A23" s="69" t="s">
        <v>20</v>
      </c>
      <c r="B23" s="12" t="s">
        <v>6</v>
      </c>
      <c r="C23" s="13">
        <f>ROUND(SUM(C25:C34),1)</f>
        <v>4</v>
      </c>
      <c r="D23" s="14">
        <f>ROUND(SUM(D25:D34),1)</f>
        <v>3</v>
      </c>
      <c r="E23" s="14">
        <f t="shared" ref="E23:I23" si="4">ROUND(SUM(E25:E34),1)</f>
        <v>3</v>
      </c>
      <c r="F23" s="14">
        <f t="shared" si="4"/>
        <v>3</v>
      </c>
      <c r="G23" s="14">
        <f t="shared" si="4"/>
        <v>3</v>
      </c>
      <c r="H23" s="14">
        <f t="shared" si="4"/>
        <v>3</v>
      </c>
      <c r="I23" s="15">
        <f t="shared" si="4"/>
        <v>3</v>
      </c>
    </row>
    <row r="24" spans="1:9" ht="94.5" x14ac:dyDescent="0.25">
      <c r="A24" s="70" t="s">
        <v>21</v>
      </c>
      <c r="B24" s="12"/>
      <c r="C24" s="9">
        <f t="shared" ref="C24:I24" si="5">ROUND(C25+C26+C27+C28+C29+C30+C31+C32+C33+C34,1)</f>
        <v>4</v>
      </c>
      <c r="D24" s="9">
        <f t="shared" si="5"/>
        <v>3</v>
      </c>
      <c r="E24" s="9">
        <f t="shared" si="5"/>
        <v>3</v>
      </c>
      <c r="F24" s="9">
        <f>ROUND(F25+F26+F27+F28+F29+F30+F31+F32+F33+F34,1)</f>
        <v>3</v>
      </c>
      <c r="G24" s="9">
        <f t="shared" si="5"/>
        <v>3</v>
      </c>
      <c r="H24" s="9">
        <f t="shared" si="5"/>
        <v>3</v>
      </c>
      <c r="I24" s="65">
        <f t="shared" si="5"/>
        <v>3</v>
      </c>
    </row>
    <row r="25" spans="1:9" ht="15.75" x14ac:dyDescent="0.25">
      <c r="A25" s="71" t="s">
        <v>10</v>
      </c>
      <c r="B25" s="12" t="s">
        <v>6</v>
      </c>
      <c r="C25" s="16"/>
      <c r="D25" s="16"/>
      <c r="E25" s="17"/>
      <c r="F25" s="17"/>
      <c r="G25" s="17"/>
      <c r="H25" s="17"/>
      <c r="I25" s="72"/>
    </row>
    <row r="26" spans="1:9" ht="31.5" x14ac:dyDescent="0.25">
      <c r="A26" s="71" t="s">
        <v>11</v>
      </c>
      <c r="B26" s="12" t="s">
        <v>6</v>
      </c>
      <c r="C26" s="16"/>
      <c r="D26" s="16"/>
      <c r="E26" s="17"/>
      <c r="F26" s="17"/>
      <c r="G26" s="17"/>
      <c r="H26" s="17"/>
      <c r="I26" s="73"/>
    </row>
    <row r="27" spans="1:9" ht="47.25" x14ac:dyDescent="0.25">
      <c r="A27" s="71" t="s">
        <v>12</v>
      </c>
      <c r="B27" s="12" t="s">
        <v>6</v>
      </c>
      <c r="C27" s="16"/>
      <c r="D27" s="16"/>
      <c r="E27" s="17"/>
      <c r="F27" s="17"/>
      <c r="G27" s="17"/>
      <c r="H27" s="17"/>
      <c r="I27" s="73"/>
    </row>
    <row r="28" spans="1:9" ht="15.75" x14ac:dyDescent="0.25">
      <c r="A28" s="71" t="s">
        <v>13</v>
      </c>
      <c r="B28" s="12" t="s">
        <v>6</v>
      </c>
      <c r="C28" s="16"/>
      <c r="D28" s="16"/>
      <c r="E28" s="17"/>
      <c r="F28" s="17"/>
      <c r="G28" s="17"/>
      <c r="H28" s="17"/>
      <c r="I28" s="73"/>
    </row>
    <row r="29" spans="1:9" ht="47.25" x14ac:dyDescent="0.25">
      <c r="A29" s="71" t="s">
        <v>14</v>
      </c>
      <c r="B29" s="12" t="s">
        <v>6</v>
      </c>
      <c r="C29" s="16">
        <v>4</v>
      </c>
      <c r="D29" s="16">
        <v>3</v>
      </c>
      <c r="E29" s="17">
        <v>3</v>
      </c>
      <c r="F29" s="17">
        <v>3</v>
      </c>
      <c r="G29" s="17">
        <v>3</v>
      </c>
      <c r="H29" s="17">
        <v>3</v>
      </c>
      <c r="I29" s="73">
        <v>3</v>
      </c>
    </row>
    <row r="30" spans="1:9" ht="15.75" x14ac:dyDescent="0.25">
      <c r="A30" s="71" t="s">
        <v>15</v>
      </c>
      <c r="B30" s="12" t="s">
        <v>6</v>
      </c>
      <c r="C30" s="16"/>
      <c r="D30" s="16"/>
      <c r="E30" s="17"/>
      <c r="F30" s="17"/>
      <c r="G30" s="17"/>
      <c r="H30" s="17"/>
      <c r="I30" s="73"/>
    </row>
    <row r="31" spans="1:9" ht="31.5" x14ac:dyDescent="0.25">
      <c r="A31" s="71" t="s">
        <v>16</v>
      </c>
      <c r="B31" s="12" t="s">
        <v>6</v>
      </c>
      <c r="C31" s="16"/>
      <c r="D31" s="16"/>
      <c r="E31" s="17"/>
      <c r="F31" s="17"/>
      <c r="G31" s="17"/>
      <c r="H31" s="17"/>
      <c r="I31" s="73"/>
    </row>
    <row r="32" spans="1:9" ht="47.25" x14ac:dyDescent="0.25">
      <c r="A32" s="71" t="s">
        <v>17</v>
      </c>
      <c r="B32" s="12" t="s">
        <v>6</v>
      </c>
      <c r="C32" s="16"/>
      <c r="D32" s="16"/>
      <c r="E32" s="17"/>
      <c r="F32" s="17"/>
      <c r="G32" s="17"/>
      <c r="H32" s="17"/>
      <c r="I32" s="73"/>
    </row>
    <row r="33" spans="1:9" ht="31.5" x14ac:dyDescent="0.25">
      <c r="A33" s="71" t="s">
        <v>18</v>
      </c>
      <c r="B33" s="12" t="s">
        <v>6</v>
      </c>
      <c r="C33" s="16"/>
      <c r="D33" s="16"/>
      <c r="E33" s="17"/>
      <c r="F33" s="17"/>
      <c r="G33" s="17"/>
      <c r="H33" s="17"/>
      <c r="I33" s="73"/>
    </row>
    <row r="34" spans="1:9" ht="15.75" x14ac:dyDescent="0.25">
      <c r="A34" s="71" t="s">
        <v>19</v>
      </c>
      <c r="B34" s="12" t="s">
        <v>6</v>
      </c>
      <c r="C34" s="16"/>
      <c r="D34" s="16"/>
      <c r="E34" s="17"/>
      <c r="F34" s="17"/>
      <c r="G34" s="17"/>
      <c r="H34" s="17"/>
      <c r="I34" s="73"/>
    </row>
    <row r="35" spans="1:9" ht="15.75" x14ac:dyDescent="0.25">
      <c r="A35" s="58"/>
      <c r="B35" s="3" t="s">
        <v>6</v>
      </c>
      <c r="C35" s="10"/>
      <c r="D35" s="11"/>
      <c r="E35" s="11"/>
      <c r="F35" s="11"/>
      <c r="G35" s="11"/>
      <c r="H35" s="11"/>
      <c r="I35" s="68"/>
    </row>
    <row r="36" spans="1:9" ht="15.75" x14ac:dyDescent="0.25">
      <c r="A36" s="74" t="s">
        <v>22</v>
      </c>
      <c r="B36" s="19" t="s">
        <v>6</v>
      </c>
      <c r="C36" s="14">
        <f>ROUND(SUM(C38:C47),1)</f>
        <v>1</v>
      </c>
      <c r="D36" s="14">
        <f t="shared" ref="D36:H36" si="6">ROUND(SUM(D38:D47),1)</f>
        <v>2</v>
      </c>
      <c r="E36" s="14">
        <f t="shared" si="6"/>
        <v>2</v>
      </c>
      <c r="F36" s="14">
        <f t="shared" si="6"/>
        <v>2</v>
      </c>
      <c r="G36" s="14">
        <f t="shared" si="6"/>
        <v>2</v>
      </c>
      <c r="H36" s="14">
        <f t="shared" si="6"/>
        <v>2</v>
      </c>
      <c r="I36" s="75">
        <f>ROUND(SUM(I38:I47),1)</f>
        <v>2</v>
      </c>
    </row>
    <row r="37" spans="1:9" ht="94.5" x14ac:dyDescent="0.25">
      <c r="A37" s="76" t="s">
        <v>23</v>
      </c>
      <c r="B37" s="20"/>
      <c r="C37" s="9">
        <f t="shared" ref="C37:I37" si="7">ROUND(C38+C39+C40+C41+C42+C43+C44+C45+C46+C47,1)</f>
        <v>1</v>
      </c>
      <c r="D37" s="9">
        <f t="shared" si="7"/>
        <v>2</v>
      </c>
      <c r="E37" s="9">
        <f t="shared" si="7"/>
        <v>2</v>
      </c>
      <c r="F37" s="9">
        <f t="shared" si="7"/>
        <v>2</v>
      </c>
      <c r="G37" s="9">
        <f t="shared" si="7"/>
        <v>2</v>
      </c>
      <c r="H37" s="9">
        <f t="shared" si="7"/>
        <v>2</v>
      </c>
      <c r="I37" s="65">
        <f t="shared" si="7"/>
        <v>2</v>
      </c>
    </row>
    <row r="38" spans="1:9" ht="15.75" x14ac:dyDescent="0.25">
      <c r="A38" s="77" t="s">
        <v>10</v>
      </c>
      <c r="B38" s="19" t="s">
        <v>6</v>
      </c>
      <c r="C38" s="16"/>
      <c r="D38" s="17"/>
      <c r="E38" s="17"/>
      <c r="F38" s="17"/>
      <c r="G38" s="17"/>
      <c r="H38" s="17"/>
      <c r="I38" s="73"/>
    </row>
    <row r="39" spans="1:9" ht="31.5" x14ac:dyDescent="0.25">
      <c r="A39" s="77" t="s">
        <v>11</v>
      </c>
      <c r="B39" s="19" t="s">
        <v>6</v>
      </c>
      <c r="C39" s="16"/>
      <c r="D39" s="17"/>
      <c r="E39" s="17"/>
      <c r="F39" s="17"/>
      <c r="G39" s="17"/>
      <c r="H39" s="17"/>
      <c r="I39" s="73"/>
    </row>
    <row r="40" spans="1:9" ht="47.25" x14ac:dyDescent="0.25">
      <c r="A40" s="77" t="s">
        <v>12</v>
      </c>
      <c r="B40" s="19" t="s">
        <v>6</v>
      </c>
      <c r="C40" s="16"/>
      <c r="D40" s="16"/>
      <c r="E40" s="16"/>
      <c r="F40" s="16"/>
      <c r="G40" s="16"/>
      <c r="H40" s="16"/>
      <c r="I40" s="73"/>
    </row>
    <row r="41" spans="1:9" ht="15.75" x14ac:dyDescent="0.25">
      <c r="A41" s="77" t="s">
        <v>13</v>
      </c>
      <c r="B41" s="19" t="s">
        <v>6</v>
      </c>
      <c r="C41" s="16"/>
      <c r="D41" s="16"/>
      <c r="E41" s="16"/>
      <c r="F41" s="16"/>
      <c r="G41" s="16"/>
      <c r="H41" s="16"/>
      <c r="I41" s="73"/>
    </row>
    <row r="42" spans="1:9" ht="47.25" x14ac:dyDescent="0.25">
      <c r="A42" s="77" t="s">
        <v>14</v>
      </c>
      <c r="B42" s="19" t="s">
        <v>6</v>
      </c>
      <c r="C42" s="16">
        <v>1</v>
      </c>
      <c r="D42" s="17">
        <v>2</v>
      </c>
      <c r="E42" s="17">
        <v>2</v>
      </c>
      <c r="F42" s="17">
        <v>2</v>
      </c>
      <c r="G42" s="17">
        <v>2</v>
      </c>
      <c r="H42" s="17">
        <v>2</v>
      </c>
      <c r="I42" s="73">
        <v>2</v>
      </c>
    </row>
    <row r="43" spans="1:9" ht="15.75" x14ac:dyDescent="0.25">
      <c r="A43" s="77" t="s">
        <v>15</v>
      </c>
      <c r="B43" s="19" t="s">
        <v>6</v>
      </c>
      <c r="C43" s="16"/>
      <c r="D43" s="16"/>
      <c r="E43" s="16"/>
      <c r="F43" s="16"/>
      <c r="G43" s="16"/>
      <c r="H43" s="16"/>
      <c r="I43" s="73"/>
    </row>
    <row r="44" spans="1:9" ht="31.5" x14ac:dyDescent="0.25">
      <c r="A44" s="77" t="s">
        <v>16</v>
      </c>
      <c r="B44" s="19"/>
      <c r="C44" s="16"/>
      <c r="D44" s="16"/>
      <c r="E44" s="16"/>
      <c r="F44" s="16"/>
      <c r="G44" s="16"/>
      <c r="H44" s="16"/>
      <c r="I44" s="73"/>
    </row>
    <row r="45" spans="1:9" ht="47.25" x14ac:dyDescent="0.25">
      <c r="A45" s="77" t="s">
        <v>17</v>
      </c>
      <c r="B45" s="19" t="s">
        <v>6</v>
      </c>
      <c r="C45" s="16"/>
      <c r="D45" s="17"/>
      <c r="E45" s="17"/>
      <c r="F45" s="17"/>
      <c r="G45" s="17"/>
      <c r="H45" s="17"/>
      <c r="I45" s="73"/>
    </row>
    <row r="46" spans="1:9" ht="31.5" x14ac:dyDescent="0.25">
      <c r="A46" s="77" t="s">
        <v>18</v>
      </c>
      <c r="B46" s="19" t="s">
        <v>6</v>
      </c>
      <c r="C46" s="16"/>
      <c r="D46" s="16"/>
      <c r="E46" s="16"/>
      <c r="F46" s="16"/>
      <c r="G46" s="16"/>
      <c r="H46" s="16"/>
      <c r="I46" s="73"/>
    </row>
    <row r="47" spans="1:9" ht="15.75" x14ac:dyDescent="0.25">
      <c r="A47" s="77" t="s">
        <v>19</v>
      </c>
      <c r="B47" s="19" t="s">
        <v>6</v>
      </c>
      <c r="C47" s="16"/>
      <c r="D47" s="16"/>
      <c r="E47" s="16"/>
      <c r="F47" s="16"/>
      <c r="G47" s="16"/>
      <c r="H47" s="16"/>
      <c r="I47" s="73"/>
    </row>
    <row r="48" spans="1:9" ht="15.75" x14ac:dyDescent="0.25">
      <c r="A48" s="58"/>
      <c r="B48" s="3"/>
      <c r="C48" s="10"/>
      <c r="D48" s="11"/>
      <c r="E48" s="11"/>
      <c r="F48" s="11"/>
      <c r="G48" s="11"/>
      <c r="H48" s="11"/>
      <c r="I48" s="68"/>
    </row>
    <row r="49" spans="1:9" ht="15.75" x14ac:dyDescent="0.25">
      <c r="A49" s="78" t="s">
        <v>24</v>
      </c>
      <c r="B49" s="21" t="s">
        <v>6</v>
      </c>
      <c r="C49" s="22">
        <f>ROUND(SUM(C51:C53),1)</f>
        <v>66</v>
      </c>
      <c r="D49" s="22">
        <f t="shared" ref="D49:I49" si="8">ROUND(SUM(D51:D53),1)</f>
        <v>61</v>
      </c>
      <c r="E49" s="22">
        <f t="shared" si="8"/>
        <v>82</v>
      </c>
      <c r="F49" s="22">
        <f t="shared" si="8"/>
        <v>82</v>
      </c>
      <c r="G49" s="22">
        <f t="shared" si="8"/>
        <v>82</v>
      </c>
      <c r="H49" s="22">
        <f t="shared" si="8"/>
        <v>82</v>
      </c>
      <c r="I49" s="79">
        <f t="shared" si="8"/>
        <v>82</v>
      </c>
    </row>
    <row r="50" spans="1:9" ht="78.75" x14ac:dyDescent="0.25">
      <c r="A50" s="80" t="s">
        <v>25</v>
      </c>
      <c r="B50" s="23"/>
      <c r="C50" s="9">
        <f t="shared" ref="C50:I50" si="9">ROUND(C51+C52+C53,1)</f>
        <v>66</v>
      </c>
      <c r="D50" s="9">
        <f t="shared" si="9"/>
        <v>61</v>
      </c>
      <c r="E50" s="9">
        <f t="shared" si="9"/>
        <v>82</v>
      </c>
      <c r="F50" s="9">
        <f t="shared" si="9"/>
        <v>82</v>
      </c>
      <c r="G50" s="9">
        <f t="shared" si="9"/>
        <v>82</v>
      </c>
      <c r="H50" s="9">
        <f t="shared" si="9"/>
        <v>82</v>
      </c>
      <c r="I50" s="65">
        <f t="shared" si="9"/>
        <v>82</v>
      </c>
    </row>
    <row r="51" spans="1:9" ht="47.25" x14ac:dyDescent="0.25">
      <c r="A51" s="81" t="s">
        <v>14</v>
      </c>
      <c r="B51" s="21" t="s">
        <v>6</v>
      </c>
      <c r="C51" s="16">
        <v>59</v>
      </c>
      <c r="D51" s="16">
        <v>37</v>
      </c>
      <c r="E51" s="16">
        <v>60</v>
      </c>
      <c r="F51" s="17">
        <v>60</v>
      </c>
      <c r="G51" s="17">
        <v>60</v>
      </c>
      <c r="H51" s="17">
        <v>60</v>
      </c>
      <c r="I51" s="73">
        <v>60</v>
      </c>
    </row>
    <row r="52" spans="1:9" ht="47.25" x14ac:dyDescent="0.25">
      <c r="A52" s="81" t="s">
        <v>17</v>
      </c>
      <c r="B52" s="21" t="s">
        <v>6</v>
      </c>
      <c r="C52" s="16">
        <v>7</v>
      </c>
      <c r="D52" s="16">
        <v>15</v>
      </c>
      <c r="E52" s="16">
        <v>15</v>
      </c>
      <c r="F52" s="17">
        <v>15</v>
      </c>
      <c r="G52" s="17">
        <v>15</v>
      </c>
      <c r="H52" s="17">
        <v>15</v>
      </c>
      <c r="I52" s="73">
        <v>15</v>
      </c>
    </row>
    <row r="53" spans="1:9" ht="15.75" x14ac:dyDescent="0.25">
      <c r="A53" s="81" t="s">
        <v>19</v>
      </c>
      <c r="B53" s="21" t="s">
        <v>6</v>
      </c>
      <c r="C53" s="16"/>
      <c r="D53" s="16">
        <v>9</v>
      </c>
      <c r="E53" s="16">
        <v>7</v>
      </c>
      <c r="F53" s="17">
        <v>7</v>
      </c>
      <c r="G53" s="17">
        <v>7</v>
      </c>
      <c r="H53" s="17">
        <v>7</v>
      </c>
      <c r="I53" s="73">
        <v>7</v>
      </c>
    </row>
    <row r="54" spans="1:9" ht="15.75" x14ac:dyDescent="0.25">
      <c r="A54" s="66"/>
      <c r="B54" s="24"/>
      <c r="C54" s="10"/>
      <c r="D54" s="11"/>
      <c r="E54" s="11"/>
      <c r="F54" s="11"/>
      <c r="G54" s="11"/>
      <c r="H54" s="11"/>
      <c r="I54" s="68"/>
    </row>
    <row r="55" spans="1:9" ht="63" x14ac:dyDescent="0.25">
      <c r="A55" s="60" t="s">
        <v>26</v>
      </c>
      <c r="B55" s="3" t="s">
        <v>27</v>
      </c>
      <c r="C55" s="25">
        <f>ROUND(C71+C84,3)</f>
        <v>0</v>
      </c>
      <c r="D55" s="25">
        <f t="shared" ref="D55:H55" si="10">ROUND(D71+D84,3)</f>
        <v>0.19800000000000001</v>
      </c>
      <c r="E55" s="25">
        <f t="shared" si="10"/>
        <v>0.183</v>
      </c>
      <c r="F55" s="25">
        <f t="shared" si="10"/>
        <v>0.184</v>
      </c>
      <c r="G55" s="25">
        <f t="shared" si="10"/>
        <v>0.184</v>
      </c>
      <c r="H55" s="25">
        <f t="shared" si="10"/>
        <v>0.183</v>
      </c>
      <c r="I55" s="82">
        <f>ROUND(I71+I84,3)</f>
        <v>0.182</v>
      </c>
    </row>
    <row r="56" spans="1:9" ht="126" x14ac:dyDescent="0.25">
      <c r="A56" s="83" t="s">
        <v>28</v>
      </c>
      <c r="B56" s="26" t="s">
        <v>27</v>
      </c>
      <c r="C56" s="27" t="s">
        <v>29</v>
      </c>
      <c r="D56" s="28">
        <v>632.20000000000005</v>
      </c>
      <c r="E56" s="28">
        <v>641.9</v>
      </c>
      <c r="F56" s="28">
        <v>651.5</v>
      </c>
      <c r="G56" s="28">
        <v>662.3</v>
      </c>
      <c r="H56" s="28">
        <v>675.3</v>
      </c>
      <c r="I56" s="84" t="s">
        <v>29</v>
      </c>
    </row>
    <row r="57" spans="1:9" ht="141.75" x14ac:dyDescent="0.25">
      <c r="A57" s="85" t="s">
        <v>30</v>
      </c>
      <c r="B57" s="26" t="s">
        <v>8</v>
      </c>
      <c r="C57" s="27" t="s">
        <v>29</v>
      </c>
      <c r="D57" s="27" t="s">
        <v>29</v>
      </c>
      <c r="E57" s="28">
        <f>IF(D56=0,0,E56/D56*100)</f>
        <v>101.53432458082885</v>
      </c>
      <c r="F57" s="28">
        <f>IF(E56=0,0,F56/E56*100)</f>
        <v>101.49556005608351</v>
      </c>
      <c r="G57" s="28">
        <f>IF(F56=0,0,G56/F56*100)</f>
        <v>101.65771297006907</v>
      </c>
      <c r="H57" s="28">
        <f>IF(G56=0,0,H56/G56*100)</f>
        <v>101.96285671146006</v>
      </c>
      <c r="I57" s="84" t="s">
        <v>29</v>
      </c>
    </row>
    <row r="58" spans="1:9" ht="189" x14ac:dyDescent="0.25">
      <c r="A58" s="62" t="s">
        <v>31</v>
      </c>
      <c r="B58" s="6" t="s">
        <v>8</v>
      </c>
      <c r="C58" s="7"/>
      <c r="D58" s="8">
        <f t="shared" ref="D58:I58" si="11">ROUND(IF(C55=0,0,D55/C55*100),1)</f>
        <v>0</v>
      </c>
      <c r="E58" s="8">
        <f t="shared" si="11"/>
        <v>92.4</v>
      </c>
      <c r="F58" s="8">
        <f t="shared" si="11"/>
        <v>100.5</v>
      </c>
      <c r="G58" s="8">
        <f t="shared" si="11"/>
        <v>100</v>
      </c>
      <c r="H58" s="8">
        <f t="shared" si="11"/>
        <v>99.5</v>
      </c>
      <c r="I58" s="63">
        <f t="shared" si="11"/>
        <v>99.5</v>
      </c>
    </row>
    <row r="59" spans="1:9" ht="126" x14ac:dyDescent="0.25">
      <c r="A59" s="64" t="s">
        <v>32</v>
      </c>
      <c r="B59" s="3"/>
      <c r="C59" s="29">
        <f t="shared" ref="C59:I59" si="12">ROUND(C60+C61+C62+C63+C64+C65+C66+C67+C68+C69,3)</f>
        <v>0</v>
      </c>
      <c r="D59" s="29">
        <f t="shared" si="12"/>
        <v>0.19800000000000001</v>
      </c>
      <c r="E59" s="29">
        <f t="shared" si="12"/>
        <v>0.183</v>
      </c>
      <c r="F59" s="29">
        <f t="shared" si="12"/>
        <v>0.184</v>
      </c>
      <c r="G59" s="29">
        <f t="shared" si="12"/>
        <v>0.184</v>
      </c>
      <c r="H59" s="29">
        <f t="shared" si="12"/>
        <v>0.183</v>
      </c>
      <c r="I59" s="86">
        <f t="shared" si="12"/>
        <v>0.182</v>
      </c>
    </row>
    <row r="60" spans="1:9" ht="31.5" x14ac:dyDescent="0.25">
      <c r="A60" s="66" t="s">
        <v>10</v>
      </c>
      <c r="B60" s="3" t="s">
        <v>27</v>
      </c>
      <c r="C60" s="30">
        <f t="shared" ref="C60:I69" si="13">C73+C86</f>
        <v>0</v>
      </c>
      <c r="D60" s="30">
        <f t="shared" si="13"/>
        <v>0</v>
      </c>
      <c r="E60" s="30">
        <f t="shared" si="13"/>
        <v>0</v>
      </c>
      <c r="F60" s="30">
        <f t="shared" si="13"/>
        <v>0</v>
      </c>
      <c r="G60" s="30">
        <f t="shared" si="13"/>
        <v>0</v>
      </c>
      <c r="H60" s="30">
        <f t="shared" si="13"/>
        <v>0</v>
      </c>
      <c r="I60" s="87">
        <f t="shared" si="13"/>
        <v>0</v>
      </c>
    </row>
    <row r="61" spans="1:9" ht="31.5" x14ac:dyDescent="0.25">
      <c r="A61" s="66" t="s">
        <v>11</v>
      </c>
      <c r="B61" s="3" t="s">
        <v>27</v>
      </c>
      <c r="C61" s="30">
        <f t="shared" si="13"/>
        <v>0</v>
      </c>
      <c r="D61" s="30">
        <f t="shared" si="13"/>
        <v>0</v>
      </c>
      <c r="E61" s="30">
        <f t="shared" si="13"/>
        <v>0</v>
      </c>
      <c r="F61" s="30">
        <f t="shared" si="13"/>
        <v>0</v>
      </c>
      <c r="G61" s="30">
        <f t="shared" si="13"/>
        <v>0</v>
      </c>
      <c r="H61" s="30">
        <f t="shared" si="13"/>
        <v>0</v>
      </c>
      <c r="I61" s="87">
        <f t="shared" si="13"/>
        <v>0</v>
      </c>
    </row>
    <row r="62" spans="1:9" ht="47.25" x14ac:dyDescent="0.25">
      <c r="A62" s="66" t="s">
        <v>12</v>
      </c>
      <c r="B62" s="3" t="s">
        <v>27</v>
      </c>
      <c r="C62" s="30">
        <f t="shared" si="13"/>
        <v>0</v>
      </c>
      <c r="D62" s="30">
        <f t="shared" si="13"/>
        <v>0</v>
      </c>
      <c r="E62" s="30">
        <f t="shared" si="13"/>
        <v>0</v>
      </c>
      <c r="F62" s="30">
        <f t="shared" si="13"/>
        <v>0</v>
      </c>
      <c r="G62" s="30">
        <f t="shared" si="13"/>
        <v>0</v>
      </c>
      <c r="H62" s="30">
        <f t="shared" si="13"/>
        <v>0</v>
      </c>
      <c r="I62" s="87">
        <f t="shared" si="13"/>
        <v>0</v>
      </c>
    </row>
    <row r="63" spans="1:9" ht="31.5" x14ac:dyDescent="0.25">
      <c r="A63" s="66" t="s">
        <v>13</v>
      </c>
      <c r="B63" s="3" t="s">
        <v>27</v>
      </c>
      <c r="C63" s="30">
        <f t="shared" si="13"/>
        <v>0</v>
      </c>
      <c r="D63" s="30">
        <f t="shared" si="13"/>
        <v>0</v>
      </c>
      <c r="E63" s="30">
        <f t="shared" si="13"/>
        <v>0</v>
      </c>
      <c r="F63" s="30">
        <f t="shared" si="13"/>
        <v>0</v>
      </c>
      <c r="G63" s="30">
        <f t="shared" si="13"/>
        <v>0</v>
      </c>
      <c r="H63" s="30">
        <f t="shared" si="13"/>
        <v>0</v>
      </c>
      <c r="I63" s="87">
        <f t="shared" si="13"/>
        <v>0</v>
      </c>
    </row>
    <row r="64" spans="1:9" ht="47.25" x14ac:dyDescent="0.25">
      <c r="A64" s="66" t="s">
        <v>14</v>
      </c>
      <c r="B64" s="3" t="s">
        <v>27</v>
      </c>
      <c r="C64" s="30">
        <f t="shared" si="13"/>
        <v>0</v>
      </c>
      <c r="D64" s="30">
        <f t="shared" si="13"/>
        <v>0.19799999999999998</v>
      </c>
      <c r="E64" s="30">
        <f t="shared" si="13"/>
        <v>0.183</v>
      </c>
      <c r="F64" s="30">
        <f t="shared" si="13"/>
        <v>0.184</v>
      </c>
      <c r="G64" s="30">
        <f t="shared" si="13"/>
        <v>0.184</v>
      </c>
      <c r="H64" s="30">
        <f t="shared" si="13"/>
        <v>0.183</v>
      </c>
      <c r="I64" s="87">
        <f t="shared" si="13"/>
        <v>0.182</v>
      </c>
    </row>
    <row r="65" spans="1:9" ht="31.5" x14ac:dyDescent="0.25">
      <c r="A65" s="66" t="s">
        <v>15</v>
      </c>
      <c r="B65" s="3" t="s">
        <v>27</v>
      </c>
      <c r="C65" s="30">
        <f>C78+C91</f>
        <v>0</v>
      </c>
      <c r="D65" s="30">
        <f t="shared" si="13"/>
        <v>0</v>
      </c>
      <c r="E65" s="30">
        <f t="shared" si="13"/>
        <v>0</v>
      </c>
      <c r="F65" s="30">
        <f t="shared" si="13"/>
        <v>0</v>
      </c>
      <c r="G65" s="30">
        <f t="shared" si="13"/>
        <v>0</v>
      </c>
      <c r="H65" s="30">
        <f t="shared" si="13"/>
        <v>0</v>
      </c>
      <c r="I65" s="87">
        <f t="shared" si="13"/>
        <v>0</v>
      </c>
    </row>
    <row r="66" spans="1:9" ht="31.5" x14ac:dyDescent="0.25">
      <c r="A66" s="66" t="s">
        <v>33</v>
      </c>
      <c r="B66" s="3" t="s">
        <v>27</v>
      </c>
      <c r="C66" s="30">
        <f>C79+C92</f>
        <v>0</v>
      </c>
      <c r="D66" s="30">
        <f t="shared" si="13"/>
        <v>0</v>
      </c>
      <c r="E66" s="30">
        <f t="shared" si="13"/>
        <v>0</v>
      </c>
      <c r="F66" s="30">
        <f t="shared" si="13"/>
        <v>0</v>
      </c>
      <c r="G66" s="30">
        <f t="shared" si="13"/>
        <v>0</v>
      </c>
      <c r="H66" s="30">
        <f t="shared" si="13"/>
        <v>0</v>
      </c>
      <c r="I66" s="87">
        <f t="shared" si="13"/>
        <v>0</v>
      </c>
    </row>
    <row r="67" spans="1:9" ht="47.25" x14ac:dyDescent="0.25">
      <c r="A67" s="66" t="s">
        <v>17</v>
      </c>
      <c r="B67" s="3" t="s">
        <v>27</v>
      </c>
      <c r="C67" s="30">
        <f t="shared" si="13"/>
        <v>0</v>
      </c>
      <c r="D67" s="30">
        <f t="shared" si="13"/>
        <v>0</v>
      </c>
      <c r="E67" s="30">
        <f t="shared" si="13"/>
        <v>0</v>
      </c>
      <c r="F67" s="30">
        <f t="shared" si="13"/>
        <v>0</v>
      </c>
      <c r="G67" s="30">
        <f t="shared" si="13"/>
        <v>0</v>
      </c>
      <c r="H67" s="30">
        <f t="shared" si="13"/>
        <v>0</v>
      </c>
      <c r="I67" s="87">
        <f t="shared" si="13"/>
        <v>0</v>
      </c>
    </row>
    <row r="68" spans="1:9" ht="31.5" x14ac:dyDescent="0.25">
      <c r="A68" s="66" t="s">
        <v>18</v>
      </c>
      <c r="B68" s="3" t="s">
        <v>27</v>
      </c>
      <c r="C68" s="30">
        <f t="shared" si="13"/>
        <v>0</v>
      </c>
      <c r="D68" s="30">
        <f t="shared" si="13"/>
        <v>0</v>
      </c>
      <c r="E68" s="30">
        <f t="shared" si="13"/>
        <v>0</v>
      </c>
      <c r="F68" s="30">
        <f t="shared" si="13"/>
        <v>0</v>
      </c>
      <c r="G68" s="30">
        <f t="shared" si="13"/>
        <v>0</v>
      </c>
      <c r="H68" s="30">
        <f t="shared" si="13"/>
        <v>0</v>
      </c>
      <c r="I68" s="87">
        <f t="shared" si="13"/>
        <v>0</v>
      </c>
    </row>
    <row r="69" spans="1:9" ht="31.5" x14ac:dyDescent="0.25">
      <c r="A69" s="66" t="s">
        <v>19</v>
      </c>
      <c r="B69" s="3" t="s">
        <v>27</v>
      </c>
      <c r="C69" s="30">
        <f t="shared" si="13"/>
        <v>0</v>
      </c>
      <c r="D69" s="30">
        <f t="shared" si="13"/>
        <v>0</v>
      </c>
      <c r="E69" s="30">
        <f t="shared" si="13"/>
        <v>0</v>
      </c>
      <c r="F69" s="30">
        <f t="shared" si="13"/>
        <v>0</v>
      </c>
      <c r="G69" s="30">
        <f t="shared" si="13"/>
        <v>0</v>
      </c>
      <c r="H69" s="30">
        <f t="shared" si="13"/>
        <v>0</v>
      </c>
      <c r="I69" s="87">
        <f t="shared" si="13"/>
        <v>0</v>
      </c>
    </row>
    <row r="70" spans="1:9" ht="15.75" x14ac:dyDescent="0.25">
      <c r="A70" s="66"/>
      <c r="B70" s="3"/>
      <c r="C70" s="10"/>
      <c r="D70" s="11"/>
      <c r="E70" s="11"/>
      <c r="F70" s="11"/>
      <c r="G70" s="11"/>
      <c r="H70" s="11"/>
      <c r="I70" s="68"/>
    </row>
    <row r="71" spans="1:9" ht="47.25" x14ac:dyDescent="0.25">
      <c r="A71" s="88" t="s">
        <v>34</v>
      </c>
      <c r="B71" s="12" t="s">
        <v>27</v>
      </c>
      <c r="C71" s="31">
        <f>ROUND(C73+C74+C75+C76+C77+C78+C79+C80+C81+C82,3)</f>
        <v>0</v>
      </c>
      <c r="D71" s="31">
        <f t="shared" ref="D71:I71" si="14">ROUND(D73+D74+D75+D76+D77+D78+D79+D80+D81+D82,3)</f>
        <v>2.1000000000000001E-2</v>
      </c>
      <c r="E71" s="31">
        <f t="shared" si="14"/>
        <v>0.02</v>
      </c>
      <c r="F71" s="31">
        <f t="shared" si="14"/>
        <v>0.02</v>
      </c>
      <c r="G71" s="31">
        <f t="shared" si="14"/>
        <v>0.02</v>
      </c>
      <c r="H71" s="31">
        <f t="shared" si="14"/>
        <v>0.02</v>
      </c>
      <c r="I71" s="89">
        <f t="shared" si="14"/>
        <v>0.02</v>
      </c>
    </row>
    <row r="72" spans="1:9" ht="126" x14ac:dyDescent="0.25">
      <c r="A72" s="70" t="s">
        <v>35</v>
      </c>
      <c r="B72" s="32"/>
      <c r="C72" s="33">
        <f t="shared" ref="C72:I72" si="15">ROUND(C71-(C73+C74+C75+C76+C77+C78+C79+C80+C81+C82),3)</f>
        <v>0</v>
      </c>
      <c r="D72" s="33">
        <f t="shared" si="15"/>
        <v>0</v>
      </c>
      <c r="E72" s="33">
        <f t="shared" si="15"/>
        <v>0</v>
      </c>
      <c r="F72" s="33">
        <f t="shared" si="15"/>
        <v>0</v>
      </c>
      <c r="G72" s="33">
        <f t="shared" si="15"/>
        <v>0</v>
      </c>
      <c r="H72" s="33">
        <f t="shared" si="15"/>
        <v>0</v>
      </c>
      <c r="I72" s="90">
        <f t="shared" si="15"/>
        <v>0</v>
      </c>
    </row>
    <row r="73" spans="1:9" ht="31.5" x14ac:dyDescent="0.25">
      <c r="A73" s="71" t="s">
        <v>10</v>
      </c>
      <c r="B73" s="12" t="s">
        <v>27</v>
      </c>
      <c r="C73" s="34"/>
      <c r="D73" s="34"/>
      <c r="E73" s="34"/>
      <c r="F73" s="34"/>
      <c r="G73" s="34"/>
      <c r="H73" s="34"/>
      <c r="I73" s="91"/>
    </row>
    <row r="74" spans="1:9" ht="31.5" x14ac:dyDescent="0.25">
      <c r="A74" s="71" t="s">
        <v>11</v>
      </c>
      <c r="B74" s="12" t="s">
        <v>27</v>
      </c>
      <c r="C74" s="34"/>
      <c r="D74" s="34"/>
      <c r="E74" s="34"/>
      <c r="F74" s="34"/>
      <c r="G74" s="34"/>
      <c r="H74" s="34"/>
      <c r="I74" s="91"/>
    </row>
    <row r="75" spans="1:9" ht="47.25" x14ac:dyDescent="0.25">
      <c r="A75" s="71" t="s">
        <v>12</v>
      </c>
      <c r="B75" s="12" t="s">
        <v>27</v>
      </c>
      <c r="C75" s="35"/>
      <c r="D75" s="34"/>
      <c r="E75" s="34"/>
      <c r="F75" s="34"/>
      <c r="G75" s="34"/>
      <c r="H75" s="34"/>
      <c r="I75" s="91"/>
    </row>
    <row r="76" spans="1:9" ht="31.5" x14ac:dyDescent="0.25">
      <c r="A76" s="71" t="s">
        <v>13</v>
      </c>
      <c r="B76" s="12" t="s">
        <v>27</v>
      </c>
      <c r="C76" s="34"/>
      <c r="D76" s="34"/>
      <c r="E76" s="34"/>
      <c r="F76" s="34"/>
      <c r="G76" s="34"/>
      <c r="H76" s="34"/>
      <c r="I76" s="91"/>
    </row>
    <row r="77" spans="1:9" ht="47.25" x14ac:dyDescent="0.25">
      <c r="A77" s="71" t="s">
        <v>14</v>
      </c>
      <c r="B77" s="12" t="s">
        <v>27</v>
      </c>
      <c r="C77" s="34">
        <v>0</v>
      </c>
      <c r="D77" s="34">
        <v>2.1000000000000001E-2</v>
      </c>
      <c r="E77" s="34">
        <v>0.02</v>
      </c>
      <c r="F77" s="34">
        <v>0.02</v>
      </c>
      <c r="G77" s="34">
        <v>0.02</v>
      </c>
      <c r="H77" s="34">
        <v>0.02</v>
      </c>
      <c r="I77" s="91">
        <v>0.02</v>
      </c>
    </row>
    <row r="78" spans="1:9" ht="31.5" x14ac:dyDescent="0.25">
      <c r="A78" s="71" t="s">
        <v>15</v>
      </c>
      <c r="B78" s="12" t="s">
        <v>27</v>
      </c>
      <c r="C78" s="35"/>
      <c r="D78" s="34"/>
      <c r="E78" s="34"/>
      <c r="F78" s="34"/>
      <c r="G78" s="34"/>
      <c r="H78" s="34"/>
      <c r="I78" s="91"/>
    </row>
    <row r="79" spans="1:9" ht="31.5" x14ac:dyDescent="0.25">
      <c r="A79" s="71" t="s">
        <v>16</v>
      </c>
      <c r="B79" s="12" t="s">
        <v>27</v>
      </c>
      <c r="C79" s="35"/>
      <c r="D79" s="34"/>
      <c r="E79" s="34"/>
      <c r="F79" s="34"/>
      <c r="G79" s="34"/>
      <c r="H79" s="34"/>
      <c r="I79" s="91"/>
    </row>
    <row r="80" spans="1:9" ht="47.25" x14ac:dyDescent="0.25">
      <c r="A80" s="71" t="s">
        <v>17</v>
      </c>
      <c r="B80" s="12" t="s">
        <v>27</v>
      </c>
      <c r="C80" s="34"/>
      <c r="D80" s="34"/>
      <c r="E80" s="34"/>
      <c r="F80" s="34"/>
      <c r="G80" s="34"/>
      <c r="H80" s="34"/>
      <c r="I80" s="91"/>
    </row>
    <row r="81" spans="1:9" ht="31.5" x14ac:dyDescent="0.25">
      <c r="A81" s="71" t="s">
        <v>18</v>
      </c>
      <c r="B81" s="12" t="s">
        <v>27</v>
      </c>
      <c r="C81" s="34"/>
      <c r="D81" s="34"/>
      <c r="E81" s="34"/>
      <c r="F81" s="34"/>
      <c r="G81" s="34"/>
      <c r="H81" s="34"/>
      <c r="I81" s="91"/>
    </row>
    <row r="82" spans="1:9" ht="31.5" x14ac:dyDescent="0.25">
      <c r="A82" s="71" t="s">
        <v>19</v>
      </c>
      <c r="B82" s="12" t="s">
        <v>27</v>
      </c>
      <c r="C82" s="34"/>
      <c r="D82" s="34"/>
      <c r="E82" s="34"/>
      <c r="F82" s="34"/>
      <c r="G82" s="34"/>
      <c r="H82" s="34"/>
      <c r="I82" s="91"/>
    </row>
    <row r="83" spans="1:9" ht="15.75" x14ac:dyDescent="0.25">
      <c r="A83" s="66"/>
      <c r="B83" s="3"/>
      <c r="C83" s="10"/>
      <c r="D83" s="11"/>
      <c r="E83" s="11"/>
      <c r="F83" s="11"/>
      <c r="G83" s="11"/>
      <c r="H83" s="11"/>
      <c r="I83" s="68"/>
    </row>
    <row r="84" spans="1:9" ht="47.25" x14ac:dyDescent="0.25">
      <c r="A84" s="74" t="s">
        <v>36</v>
      </c>
      <c r="B84" s="19" t="s">
        <v>27</v>
      </c>
      <c r="C84" s="31">
        <f>ROUND(C86+C87+C88+C89+C90+C91+C92+C93+C94+C95,3)</f>
        <v>0</v>
      </c>
      <c r="D84" s="31">
        <f t="shared" ref="D84:H84" si="16">ROUND(D86+D87+D88+D89+D90+D91+D92+D93+D94+D95,3)</f>
        <v>0.17699999999999999</v>
      </c>
      <c r="E84" s="31">
        <f t="shared" si="16"/>
        <v>0.16300000000000001</v>
      </c>
      <c r="F84" s="31">
        <f t="shared" si="16"/>
        <v>0.16400000000000001</v>
      </c>
      <c r="G84" s="31">
        <f t="shared" si="16"/>
        <v>0.16400000000000001</v>
      </c>
      <c r="H84" s="31">
        <f t="shared" si="16"/>
        <v>0.16300000000000001</v>
      </c>
      <c r="I84" s="89">
        <f>ROUND(I86+I87+I88+I89+I90+I91+I92+I93+I94+I95,3)</f>
        <v>0.16200000000000001</v>
      </c>
    </row>
    <row r="85" spans="1:9" ht="126" x14ac:dyDescent="0.25">
      <c r="A85" s="76" t="s">
        <v>37</v>
      </c>
      <c r="B85" s="19" t="s">
        <v>27</v>
      </c>
      <c r="C85" s="33">
        <f t="shared" ref="C85:I85" si="17">ROUND(C84-(C86+C87+C88+C89+C90+C91+C92+C93+C94+C95),3)</f>
        <v>0</v>
      </c>
      <c r="D85" s="33">
        <f t="shared" si="17"/>
        <v>0</v>
      </c>
      <c r="E85" s="33">
        <f t="shared" si="17"/>
        <v>0</v>
      </c>
      <c r="F85" s="33">
        <f t="shared" si="17"/>
        <v>0</v>
      </c>
      <c r="G85" s="33">
        <f t="shared" si="17"/>
        <v>0</v>
      </c>
      <c r="H85" s="33">
        <f t="shared" si="17"/>
        <v>0</v>
      </c>
      <c r="I85" s="90">
        <f t="shared" si="17"/>
        <v>0</v>
      </c>
    </row>
    <row r="86" spans="1:9" ht="31.5" x14ac:dyDescent="0.25">
      <c r="A86" s="77" t="s">
        <v>10</v>
      </c>
      <c r="B86" s="19" t="s">
        <v>27</v>
      </c>
      <c r="C86" s="35"/>
      <c r="D86" s="34"/>
      <c r="E86" s="34"/>
      <c r="F86" s="34"/>
      <c r="G86" s="34"/>
      <c r="H86" s="34"/>
      <c r="I86" s="91"/>
    </row>
    <row r="87" spans="1:9" ht="31.5" x14ac:dyDescent="0.25">
      <c r="A87" s="77" t="s">
        <v>11</v>
      </c>
      <c r="B87" s="19" t="s">
        <v>27</v>
      </c>
      <c r="C87" s="34"/>
      <c r="D87" s="34"/>
      <c r="E87" s="34"/>
      <c r="F87" s="34"/>
      <c r="G87" s="34"/>
      <c r="H87" s="34"/>
      <c r="I87" s="91"/>
    </row>
    <row r="88" spans="1:9" ht="47.25" x14ac:dyDescent="0.25">
      <c r="A88" s="77" t="s">
        <v>12</v>
      </c>
      <c r="B88" s="19" t="s">
        <v>27</v>
      </c>
      <c r="C88" s="34"/>
      <c r="D88" s="34"/>
      <c r="E88" s="34"/>
      <c r="F88" s="34"/>
      <c r="G88" s="34"/>
      <c r="H88" s="34"/>
      <c r="I88" s="91"/>
    </row>
    <row r="89" spans="1:9" ht="31.5" x14ac:dyDescent="0.25">
      <c r="A89" s="77" t="s">
        <v>13</v>
      </c>
      <c r="B89" s="19" t="s">
        <v>27</v>
      </c>
      <c r="C89" s="34"/>
      <c r="D89" s="34"/>
      <c r="E89" s="34"/>
      <c r="F89" s="34"/>
      <c r="G89" s="34"/>
      <c r="H89" s="34"/>
      <c r="I89" s="91"/>
    </row>
    <row r="90" spans="1:9" ht="47.25" x14ac:dyDescent="0.25">
      <c r="A90" s="77" t="s">
        <v>14</v>
      </c>
      <c r="B90" s="19" t="s">
        <v>27</v>
      </c>
      <c r="C90" s="35">
        <v>0</v>
      </c>
      <c r="D90" s="34">
        <v>0.17699999999999999</v>
      </c>
      <c r="E90" s="34">
        <v>0.16300000000000001</v>
      </c>
      <c r="F90" s="34">
        <v>0.16400000000000001</v>
      </c>
      <c r="G90" s="34">
        <v>0.16400000000000001</v>
      </c>
      <c r="H90" s="34">
        <v>0.16300000000000001</v>
      </c>
      <c r="I90" s="91">
        <v>0.16200000000000001</v>
      </c>
    </row>
    <row r="91" spans="1:9" ht="31.5" x14ac:dyDescent="0.25">
      <c r="A91" s="77" t="s">
        <v>15</v>
      </c>
      <c r="B91" s="19" t="s">
        <v>27</v>
      </c>
      <c r="C91" s="34"/>
      <c r="D91" s="34"/>
      <c r="E91" s="34"/>
      <c r="F91" s="34"/>
      <c r="G91" s="34"/>
      <c r="H91" s="34"/>
      <c r="I91" s="91"/>
    </row>
    <row r="92" spans="1:9" ht="31.5" x14ac:dyDescent="0.25">
      <c r="A92" s="77" t="s">
        <v>16</v>
      </c>
      <c r="B92" s="19" t="s">
        <v>27</v>
      </c>
      <c r="C92" s="34"/>
      <c r="D92" s="34"/>
      <c r="E92" s="34"/>
      <c r="F92" s="34"/>
      <c r="G92" s="34"/>
      <c r="H92" s="34"/>
      <c r="I92" s="91"/>
    </row>
    <row r="93" spans="1:9" ht="47.25" x14ac:dyDescent="0.25">
      <c r="A93" s="77" t="s">
        <v>17</v>
      </c>
      <c r="B93" s="19" t="s">
        <v>27</v>
      </c>
      <c r="C93" s="34"/>
      <c r="D93" s="34"/>
      <c r="E93" s="34"/>
      <c r="F93" s="34"/>
      <c r="G93" s="34"/>
      <c r="H93" s="34"/>
      <c r="I93" s="91"/>
    </row>
    <row r="94" spans="1:9" ht="31.5" x14ac:dyDescent="0.25">
      <c r="A94" s="77" t="s">
        <v>18</v>
      </c>
      <c r="B94" s="19" t="s">
        <v>27</v>
      </c>
      <c r="C94" s="34"/>
      <c r="D94" s="34"/>
      <c r="E94" s="34"/>
      <c r="F94" s="34"/>
      <c r="G94" s="34"/>
      <c r="H94" s="34"/>
      <c r="I94" s="91"/>
    </row>
    <row r="95" spans="1:9" ht="31.5" x14ac:dyDescent="0.25">
      <c r="A95" s="77" t="s">
        <v>19</v>
      </c>
      <c r="B95" s="19" t="s">
        <v>27</v>
      </c>
      <c r="C95" s="34"/>
      <c r="D95" s="34"/>
      <c r="E95" s="34"/>
      <c r="F95" s="34"/>
      <c r="G95" s="34"/>
      <c r="H95" s="34"/>
      <c r="I95" s="91"/>
    </row>
    <row r="96" spans="1:9" ht="15.75" x14ac:dyDescent="0.25">
      <c r="A96" s="66"/>
      <c r="B96" s="3"/>
      <c r="C96" s="10"/>
      <c r="D96" s="36"/>
      <c r="E96" s="36"/>
      <c r="F96" s="36"/>
      <c r="G96" s="36"/>
      <c r="H96" s="36"/>
      <c r="I96" s="68"/>
    </row>
    <row r="97" spans="1:9" ht="15.75" x14ac:dyDescent="0.25">
      <c r="A97" s="119" t="s">
        <v>38</v>
      </c>
      <c r="B97" s="3" t="s">
        <v>39</v>
      </c>
      <c r="C97" s="18"/>
      <c r="D97" s="18">
        <v>27952.94</v>
      </c>
      <c r="E97" s="18">
        <v>32477.279999999999</v>
      </c>
      <c r="F97" s="18">
        <v>29229</v>
      </c>
      <c r="G97" s="18">
        <v>31668</v>
      </c>
      <c r="H97" s="18">
        <v>33343.4</v>
      </c>
      <c r="I97" s="72">
        <v>35600</v>
      </c>
    </row>
    <row r="98" spans="1:9" ht="63" x14ac:dyDescent="0.25">
      <c r="A98" s="120"/>
      <c r="B98" s="6" t="s">
        <v>40</v>
      </c>
      <c r="C98" s="18"/>
      <c r="D98" s="8">
        <f t="shared" ref="D98:I98" si="18">IF(C97=0,0,D97/C97*100)</f>
        <v>0</v>
      </c>
      <c r="E98" s="8">
        <f t="shared" si="18"/>
        <v>116.18556044552022</v>
      </c>
      <c r="F98" s="8">
        <f t="shared" si="18"/>
        <v>89.998300350275642</v>
      </c>
      <c r="G98" s="8">
        <f t="shared" si="18"/>
        <v>108.34445242738376</v>
      </c>
      <c r="H98" s="8">
        <f t="shared" si="18"/>
        <v>105.29051408361754</v>
      </c>
      <c r="I98" s="63">
        <f t="shared" si="18"/>
        <v>106.76775613764642</v>
      </c>
    </row>
    <row r="99" spans="1:9" ht="15.75" x14ac:dyDescent="0.25">
      <c r="A99" s="66"/>
      <c r="B99" s="10"/>
      <c r="C99" s="10"/>
      <c r="D99" s="11"/>
      <c r="E99" s="11"/>
      <c r="F99" s="11"/>
      <c r="G99" s="11"/>
      <c r="H99" s="11"/>
      <c r="I99" s="68"/>
    </row>
    <row r="100" spans="1:9" ht="15.75" x14ac:dyDescent="0.25">
      <c r="A100" s="121" t="s">
        <v>41</v>
      </c>
      <c r="B100" s="12" t="s">
        <v>39</v>
      </c>
      <c r="C100" s="18"/>
      <c r="D100" s="18">
        <v>20917.5</v>
      </c>
      <c r="E100" s="18">
        <v>25580.3</v>
      </c>
      <c r="F100" s="18">
        <v>24954</v>
      </c>
      <c r="G100" s="18">
        <v>26546.6</v>
      </c>
      <c r="H100" s="18">
        <v>28472.3</v>
      </c>
      <c r="I100" s="72">
        <v>30398.3</v>
      </c>
    </row>
    <row r="101" spans="1:9" ht="63" x14ac:dyDescent="0.25">
      <c r="A101" s="122"/>
      <c r="B101" s="37" t="s">
        <v>40</v>
      </c>
      <c r="C101" s="7"/>
      <c r="D101" s="8">
        <f t="shared" ref="D101:I101" si="19">IF(C100=0,0,D100/C100*100)</f>
        <v>0</v>
      </c>
      <c r="E101" s="8">
        <f t="shared" si="19"/>
        <v>122.29138281343373</v>
      </c>
      <c r="F101" s="8">
        <f t="shared" si="19"/>
        <v>97.551631528950011</v>
      </c>
      <c r="G101" s="8">
        <f t="shared" si="19"/>
        <v>106.38214314338381</v>
      </c>
      <c r="H101" s="8">
        <f t="shared" si="19"/>
        <v>107.2540362984337</v>
      </c>
      <c r="I101" s="63">
        <f t="shared" si="19"/>
        <v>106.7644693263277</v>
      </c>
    </row>
    <row r="102" spans="1:9" ht="15.75" x14ac:dyDescent="0.25">
      <c r="A102" s="121" t="s">
        <v>42</v>
      </c>
      <c r="B102" s="12" t="s">
        <v>39</v>
      </c>
      <c r="C102" s="18"/>
      <c r="D102" s="18"/>
      <c r="E102" s="18"/>
      <c r="F102" s="18"/>
      <c r="G102" s="18"/>
      <c r="H102" s="18"/>
      <c r="I102" s="72"/>
    </row>
    <row r="103" spans="1:9" ht="63" x14ac:dyDescent="0.25">
      <c r="A103" s="122"/>
      <c r="B103" s="37" t="s">
        <v>40</v>
      </c>
      <c r="C103" s="7"/>
      <c r="D103" s="8">
        <f t="shared" ref="D103:I103" si="20">IF(C102=0,0,D102/C102*100)</f>
        <v>0</v>
      </c>
      <c r="E103" s="8">
        <f t="shared" si="20"/>
        <v>0</v>
      </c>
      <c r="F103" s="8">
        <f t="shared" si="20"/>
        <v>0</v>
      </c>
      <c r="G103" s="8">
        <f t="shared" si="20"/>
        <v>0</v>
      </c>
      <c r="H103" s="8">
        <f t="shared" si="20"/>
        <v>0</v>
      </c>
      <c r="I103" s="63">
        <f t="shared" si="20"/>
        <v>0</v>
      </c>
    </row>
    <row r="104" spans="1:9" ht="15.75" x14ac:dyDescent="0.25">
      <c r="A104" s="123" t="s">
        <v>43</v>
      </c>
      <c r="B104" s="19" t="s">
        <v>39</v>
      </c>
      <c r="C104" s="18"/>
      <c r="D104" s="18">
        <v>38506.1</v>
      </c>
      <c r="E104" s="18">
        <v>42822.7</v>
      </c>
      <c r="F104" s="18">
        <v>35641.5</v>
      </c>
      <c r="G104" s="18">
        <v>39350</v>
      </c>
      <c r="H104" s="18">
        <v>40650</v>
      </c>
      <c r="I104" s="72">
        <v>43402.5</v>
      </c>
    </row>
    <row r="105" spans="1:9" ht="63" x14ac:dyDescent="0.25">
      <c r="A105" s="124"/>
      <c r="B105" s="38" t="s">
        <v>40</v>
      </c>
      <c r="C105" s="7"/>
      <c r="D105" s="8">
        <f t="shared" ref="D105:I105" si="21">IF(C104=0,0,D104/C104*100)</f>
        <v>0</v>
      </c>
      <c r="E105" s="8">
        <f t="shared" si="21"/>
        <v>111.21017189484263</v>
      </c>
      <c r="F105" s="8">
        <f t="shared" si="21"/>
        <v>83.230389489686559</v>
      </c>
      <c r="G105" s="8">
        <f t="shared" si="21"/>
        <v>110.40500540100726</v>
      </c>
      <c r="H105" s="8">
        <f t="shared" si="21"/>
        <v>103.30368487928843</v>
      </c>
      <c r="I105" s="63">
        <f t="shared" si="21"/>
        <v>106.77121771217712</v>
      </c>
    </row>
    <row r="106" spans="1:9" ht="15.75" x14ac:dyDescent="0.25">
      <c r="A106" s="92"/>
      <c r="B106" s="4"/>
      <c r="C106" s="39"/>
      <c r="D106" s="39"/>
      <c r="E106" s="39"/>
      <c r="F106" s="39"/>
      <c r="G106" s="39"/>
      <c r="H106" s="39"/>
      <c r="I106" s="93"/>
    </row>
    <row r="107" spans="1:9" ht="31.5" x14ac:dyDescent="0.25">
      <c r="A107" s="94" t="s">
        <v>44</v>
      </c>
      <c r="B107" s="3" t="s">
        <v>45</v>
      </c>
      <c r="C107" s="40">
        <f>ROUND(C113+C117+C121+C125+C129+C133+C137+C141+C145+C149,1)</f>
        <v>164.9</v>
      </c>
      <c r="D107" s="40">
        <f t="shared" ref="D107:I107" si="22">ROUND(D113+D117+D121+D125+D129+D133+D137+D141+D145+D149,1)</f>
        <v>938.6</v>
      </c>
      <c r="E107" s="40">
        <f t="shared" si="22"/>
        <v>1028.5</v>
      </c>
      <c r="F107" s="40">
        <f t="shared" si="22"/>
        <v>942</v>
      </c>
      <c r="G107" s="40">
        <f t="shared" si="22"/>
        <v>942</v>
      </c>
      <c r="H107" s="40">
        <f t="shared" si="22"/>
        <v>996</v>
      </c>
      <c r="I107" s="95">
        <f t="shared" si="22"/>
        <v>1027</v>
      </c>
    </row>
    <row r="108" spans="1:9" ht="47.25" x14ac:dyDescent="0.25">
      <c r="A108" s="62" t="s">
        <v>46</v>
      </c>
      <c r="B108" s="6" t="s">
        <v>8</v>
      </c>
      <c r="C108" s="18"/>
      <c r="D108" s="8">
        <f t="shared" ref="D108:I108" si="23">IF(C107=0,0,D107/C107*100)</f>
        <v>569.19345057610678</v>
      </c>
      <c r="E108" s="8">
        <f t="shared" si="23"/>
        <v>109.57809503515874</v>
      </c>
      <c r="F108" s="8">
        <f t="shared" si="23"/>
        <v>91.589693728731163</v>
      </c>
      <c r="G108" s="8">
        <f t="shared" si="23"/>
        <v>100</v>
      </c>
      <c r="H108" s="8">
        <f t="shared" si="23"/>
        <v>105.73248407643312</v>
      </c>
      <c r="I108" s="63">
        <f t="shared" si="23"/>
        <v>103.11244979919678</v>
      </c>
    </row>
    <row r="109" spans="1:9" ht="63" x14ac:dyDescent="0.25">
      <c r="A109" s="85" t="s">
        <v>47</v>
      </c>
      <c r="B109" s="26" t="s">
        <v>8</v>
      </c>
      <c r="C109" s="41">
        <v>0</v>
      </c>
      <c r="D109" s="41">
        <v>0</v>
      </c>
      <c r="E109" s="41">
        <v>92.4</v>
      </c>
      <c r="F109" s="41">
        <v>100.5</v>
      </c>
      <c r="G109" s="41">
        <v>100</v>
      </c>
      <c r="H109" s="41">
        <v>99.5</v>
      </c>
      <c r="I109" s="96">
        <v>99.5</v>
      </c>
    </row>
    <row r="110" spans="1:9" ht="94.5" x14ac:dyDescent="0.25">
      <c r="A110" s="85" t="s">
        <v>48</v>
      </c>
      <c r="B110" s="26" t="s">
        <v>8</v>
      </c>
      <c r="C110" s="42">
        <f t="shared" ref="C110:I110" si="24">IF(C109=0,0,C108/C109)</f>
        <v>0</v>
      </c>
      <c r="D110" s="42">
        <f t="shared" si="24"/>
        <v>0</v>
      </c>
      <c r="E110" s="42">
        <f t="shared" si="24"/>
        <v>1.1859101194281247</v>
      </c>
      <c r="F110" s="42">
        <f t="shared" si="24"/>
        <v>0.91134023610677772</v>
      </c>
      <c r="G110" s="42">
        <f t="shared" si="24"/>
        <v>1</v>
      </c>
      <c r="H110" s="42">
        <f t="shared" si="24"/>
        <v>1.0626380309189258</v>
      </c>
      <c r="I110" s="97">
        <f t="shared" si="24"/>
        <v>1.0363060281326311</v>
      </c>
    </row>
    <row r="111" spans="1:9" ht="110.25" x14ac:dyDescent="0.25">
      <c r="A111" s="64" t="s">
        <v>49</v>
      </c>
      <c r="B111" s="3"/>
      <c r="C111" s="33">
        <f t="shared" ref="C111:I111" si="25">ROUND(C107-(C113+C117+C121+C125+C129+C133+C137+C141+C145+C149),1)</f>
        <v>0</v>
      </c>
      <c r="D111" s="33">
        <f t="shared" si="25"/>
        <v>0</v>
      </c>
      <c r="E111" s="33">
        <f t="shared" si="25"/>
        <v>0</v>
      </c>
      <c r="F111" s="33">
        <f t="shared" si="25"/>
        <v>0</v>
      </c>
      <c r="G111" s="33">
        <f t="shared" si="25"/>
        <v>0</v>
      </c>
      <c r="H111" s="33">
        <f t="shared" si="25"/>
        <v>0</v>
      </c>
      <c r="I111" s="90">
        <f t="shared" si="25"/>
        <v>0</v>
      </c>
    </row>
    <row r="112" spans="1:9" ht="31.5" x14ac:dyDescent="0.25">
      <c r="A112" s="94" t="s">
        <v>10</v>
      </c>
      <c r="B112" s="3"/>
      <c r="C112" s="10"/>
      <c r="D112" s="10"/>
      <c r="E112" s="10"/>
      <c r="F112" s="10"/>
      <c r="G112" s="10"/>
      <c r="H112" s="10"/>
      <c r="I112" s="67"/>
    </row>
    <row r="113" spans="1:9" ht="31.5" x14ac:dyDescent="0.25">
      <c r="A113" s="66" t="s">
        <v>50</v>
      </c>
      <c r="B113" s="3" t="s">
        <v>45</v>
      </c>
      <c r="C113" s="10">
        <f>C158+C203</f>
        <v>0</v>
      </c>
      <c r="D113" s="10">
        <f t="shared" ref="D113:I113" si="26">D158+D203</f>
        <v>0</v>
      </c>
      <c r="E113" s="10">
        <f t="shared" si="26"/>
        <v>0</v>
      </c>
      <c r="F113" s="10">
        <f t="shared" si="26"/>
        <v>0</v>
      </c>
      <c r="G113" s="10">
        <f t="shared" si="26"/>
        <v>0</v>
      </c>
      <c r="H113" s="10">
        <f t="shared" si="26"/>
        <v>0</v>
      </c>
      <c r="I113" s="67">
        <f t="shared" si="26"/>
        <v>0</v>
      </c>
    </row>
    <row r="114" spans="1:9" ht="63" x14ac:dyDescent="0.25">
      <c r="A114" s="66" t="s">
        <v>51</v>
      </c>
      <c r="B114" s="3" t="s">
        <v>40</v>
      </c>
      <c r="C114" s="18"/>
      <c r="D114" s="18"/>
      <c r="E114" s="18"/>
      <c r="F114" s="18"/>
      <c r="G114" s="18"/>
      <c r="H114" s="18"/>
      <c r="I114" s="72"/>
    </row>
    <row r="115" spans="1:9" ht="63" x14ac:dyDescent="0.25">
      <c r="A115" s="98" t="s">
        <v>52</v>
      </c>
      <c r="B115" s="6" t="s">
        <v>40</v>
      </c>
      <c r="C115" s="7"/>
      <c r="D115" s="8">
        <f t="shared" ref="D115:I115" si="27">IF(C113=0,0,D113/C113/IF(D114&lt;&gt;0,D114,100)*10000)</f>
        <v>0</v>
      </c>
      <c r="E115" s="8">
        <f t="shared" si="27"/>
        <v>0</v>
      </c>
      <c r="F115" s="8">
        <f t="shared" si="27"/>
        <v>0</v>
      </c>
      <c r="G115" s="8">
        <f t="shared" si="27"/>
        <v>0</v>
      </c>
      <c r="H115" s="8">
        <f t="shared" si="27"/>
        <v>0</v>
      </c>
      <c r="I115" s="63">
        <f t="shared" si="27"/>
        <v>0</v>
      </c>
    </row>
    <row r="116" spans="1:9" ht="31.5" x14ac:dyDescent="0.25">
      <c r="A116" s="94" t="s">
        <v>11</v>
      </c>
      <c r="B116" s="43"/>
      <c r="C116" s="10"/>
      <c r="D116" s="11"/>
      <c r="E116" s="11"/>
      <c r="F116" s="11"/>
      <c r="G116" s="11"/>
      <c r="H116" s="11"/>
      <c r="I116" s="68"/>
    </row>
    <row r="117" spans="1:9" ht="31.5" x14ac:dyDescent="0.25">
      <c r="A117" s="66" t="s">
        <v>50</v>
      </c>
      <c r="B117" s="3" t="s">
        <v>45</v>
      </c>
      <c r="C117" s="10">
        <f t="shared" ref="C117:I117" si="28">C162+C207</f>
        <v>0</v>
      </c>
      <c r="D117" s="10">
        <f t="shared" si="28"/>
        <v>0</v>
      </c>
      <c r="E117" s="10">
        <f t="shared" si="28"/>
        <v>0</v>
      </c>
      <c r="F117" s="10">
        <f t="shared" si="28"/>
        <v>0</v>
      </c>
      <c r="G117" s="10">
        <f t="shared" si="28"/>
        <v>0</v>
      </c>
      <c r="H117" s="10">
        <f t="shared" si="28"/>
        <v>0</v>
      </c>
      <c r="I117" s="67">
        <f t="shared" si="28"/>
        <v>0</v>
      </c>
    </row>
    <row r="118" spans="1:9" ht="63" x14ac:dyDescent="0.25">
      <c r="A118" s="66" t="s">
        <v>51</v>
      </c>
      <c r="B118" s="3" t="s">
        <v>40</v>
      </c>
      <c r="C118" s="18"/>
      <c r="D118" s="18"/>
      <c r="E118" s="18"/>
      <c r="F118" s="18"/>
      <c r="G118" s="18"/>
      <c r="H118" s="18"/>
      <c r="I118" s="72"/>
    </row>
    <row r="119" spans="1:9" ht="63" x14ac:dyDescent="0.25">
      <c r="A119" s="98" t="s">
        <v>52</v>
      </c>
      <c r="B119" s="6" t="s">
        <v>40</v>
      </c>
      <c r="C119" s="7"/>
      <c r="D119" s="8">
        <f t="shared" ref="D119:I119" si="29">IF(C117=0,0,D117/C117/IF(D118&lt;&gt;0,D118,100)*10000)</f>
        <v>0</v>
      </c>
      <c r="E119" s="8">
        <f t="shared" si="29"/>
        <v>0</v>
      </c>
      <c r="F119" s="8">
        <f t="shared" si="29"/>
        <v>0</v>
      </c>
      <c r="G119" s="8">
        <f t="shared" si="29"/>
        <v>0</v>
      </c>
      <c r="H119" s="8">
        <f t="shared" si="29"/>
        <v>0</v>
      </c>
      <c r="I119" s="63">
        <f t="shared" si="29"/>
        <v>0</v>
      </c>
    </row>
    <row r="120" spans="1:9" ht="47.25" x14ac:dyDescent="0.25">
      <c r="A120" s="94" t="s">
        <v>53</v>
      </c>
      <c r="B120" s="3"/>
      <c r="C120" s="10"/>
      <c r="D120" s="11"/>
      <c r="E120" s="11"/>
      <c r="F120" s="11"/>
      <c r="G120" s="11"/>
      <c r="H120" s="11"/>
      <c r="I120" s="68"/>
    </row>
    <row r="121" spans="1:9" ht="31.5" x14ac:dyDescent="0.25">
      <c r="A121" s="66" t="s">
        <v>50</v>
      </c>
      <c r="B121" s="3" t="s">
        <v>45</v>
      </c>
      <c r="C121" s="10">
        <f t="shared" ref="C121:I121" si="30">C166+C211</f>
        <v>0</v>
      </c>
      <c r="D121" s="10">
        <f t="shared" si="30"/>
        <v>0</v>
      </c>
      <c r="E121" s="10">
        <f t="shared" si="30"/>
        <v>0</v>
      </c>
      <c r="F121" s="10">
        <f t="shared" si="30"/>
        <v>0</v>
      </c>
      <c r="G121" s="10">
        <f t="shared" si="30"/>
        <v>0</v>
      </c>
      <c r="H121" s="10">
        <f t="shared" si="30"/>
        <v>0</v>
      </c>
      <c r="I121" s="67">
        <f t="shared" si="30"/>
        <v>0</v>
      </c>
    </row>
    <row r="122" spans="1:9" ht="63" x14ac:dyDescent="0.25">
      <c r="A122" s="66" t="s">
        <v>51</v>
      </c>
      <c r="B122" s="3" t="s">
        <v>40</v>
      </c>
      <c r="C122" s="18"/>
      <c r="D122" s="18"/>
      <c r="E122" s="18"/>
      <c r="F122" s="18"/>
      <c r="G122" s="18"/>
      <c r="H122" s="18"/>
      <c r="I122" s="72"/>
    </row>
    <row r="123" spans="1:9" ht="63" x14ac:dyDescent="0.25">
      <c r="A123" s="98" t="s">
        <v>52</v>
      </c>
      <c r="B123" s="6" t="s">
        <v>40</v>
      </c>
      <c r="C123" s="7"/>
      <c r="D123" s="8">
        <f t="shared" ref="D123:I123" si="31">IF(C121=0,0,D121/C121/IF(D122&lt;&gt;0,D122,100)*10000)</f>
        <v>0</v>
      </c>
      <c r="E123" s="8">
        <f t="shared" si="31"/>
        <v>0</v>
      </c>
      <c r="F123" s="8">
        <f t="shared" si="31"/>
        <v>0</v>
      </c>
      <c r="G123" s="8">
        <f t="shared" si="31"/>
        <v>0</v>
      </c>
      <c r="H123" s="8">
        <f t="shared" si="31"/>
        <v>0</v>
      </c>
      <c r="I123" s="63">
        <f t="shared" si="31"/>
        <v>0</v>
      </c>
    </row>
    <row r="124" spans="1:9" ht="15.75" x14ac:dyDescent="0.25">
      <c r="A124" s="60" t="s">
        <v>13</v>
      </c>
      <c r="B124" s="3"/>
      <c r="C124" s="10"/>
      <c r="D124" s="11"/>
      <c r="E124" s="11"/>
      <c r="F124" s="11"/>
      <c r="G124" s="11"/>
      <c r="H124" s="11"/>
      <c r="I124" s="68"/>
    </row>
    <row r="125" spans="1:9" ht="31.5" x14ac:dyDescent="0.25">
      <c r="A125" s="66" t="s">
        <v>50</v>
      </c>
      <c r="B125" s="3" t="s">
        <v>45</v>
      </c>
      <c r="C125" s="10">
        <f t="shared" ref="C125:I125" si="32">C170+C215</f>
        <v>0</v>
      </c>
      <c r="D125" s="10">
        <f t="shared" si="32"/>
        <v>0</v>
      </c>
      <c r="E125" s="10">
        <f t="shared" si="32"/>
        <v>0</v>
      </c>
      <c r="F125" s="10">
        <f t="shared" si="32"/>
        <v>0</v>
      </c>
      <c r="G125" s="10">
        <f t="shared" si="32"/>
        <v>0</v>
      </c>
      <c r="H125" s="10">
        <f t="shared" si="32"/>
        <v>0</v>
      </c>
      <c r="I125" s="67">
        <f t="shared" si="32"/>
        <v>0</v>
      </c>
    </row>
    <row r="126" spans="1:9" ht="63" x14ac:dyDescent="0.25">
      <c r="A126" s="66" t="s">
        <v>51</v>
      </c>
      <c r="B126" s="3" t="s">
        <v>40</v>
      </c>
      <c r="C126" s="18"/>
      <c r="D126" s="18"/>
      <c r="E126" s="18"/>
      <c r="F126" s="18"/>
      <c r="G126" s="18"/>
      <c r="H126" s="18"/>
      <c r="I126" s="72"/>
    </row>
    <row r="127" spans="1:9" ht="63" x14ac:dyDescent="0.25">
      <c r="A127" s="98" t="s">
        <v>52</v>
      </c>
      <c r="B127" s="6" t="s">
        <v>40</v>
      </c>
      <c r="C127" s="7"/>
      <c r="D127" s="8">
        <f t="shared" ref="D127:I127" si="33">IF(C125=0,0,D125/C125/IF(D126&lt;&gt;0,D126,100)*10000)</f>
        <v>0</v>
      </c>
      <c r="E127" s="8">
        <f t="shared" si="33"/>
        <v>0</v>
      </c>
      <c r="F127" s="8">
        <f t="shared" si="33"/>
        <v>0</v>
      </c>
      <c r="G127" s="8">
        <f t="shared" si="33"/>
        <v>0</v>
      </c>
      <c r="H127" s="8">
        <f t="shared" si="33"/>
        <v>0</v>
      </c>
      <c r="I127" s="63">
        <f t="shared" si="33"/>
        <v>0</v>
      </c>
    </row>
    <row r="128" spans="1:9" ht="47.25" x14ac:dyDescent="0.25">
      <c r="A128" s="94" t="s">
        <v>14</v>
      </c>
      <c r="B128" s="3"/>
      <c r="C128" s="10"/>
      <c r="D128" s="11"/>
      <c r="E128" s="11"/>
      <c r="F128" s="11"/>
      <c r="G128" s="11"/>
      <c r="H128" s="11"/>
      <c r="I128" s="68"/>
    </row>
    <row r="129" spans="1:9" ht="31.5" x14ac:dyDescent="0.25">
      <c r="A129" s="66" t="s">
        <v>50</v>
      </c>
      <c r="B129" s="3" t="s">
        <v>45</v>
      </c>
      <c r="C129" s="10">
        <f t="shared" ref="C129:I129" si="34">C174+C219</f>
        <v>164.9</v>
      </c>
      <c r="D129" s="10">
        <f t="shared" si="34"/>
        <v>938.6</v>
      </c>
      <c r="E129" s="10">
        <f t="shared" si="34"/>
        <v>1028.48</v>
      </c>
      <c r="F129" s="10">
        <f t="shared" si="34"/>
        <v>942.02</v>
      </c>
      <c r="G129" s="10">
        <f t="shared" si="34"/>
        <v>942</v>
      </c>
      <c r="H129" s="10">
        <f t="shared" si="34"/>
        <v>996</v>
      </c>
      <c r="I129" s="67">
        <f t="shared" si="34"/>
        <v>1027</v>
      </c>
    </row>
    <row r="130" spans="1:9" ht="63" x14ac:dyDescent="0.25">
      <c r="A130" s="66" t="s">
        <v>51</v>
      </c>
      <c r="B130" s="3" t="s">
        <v>40</v>
      </c>
      <c r="C130" s="18"/>
      <c r="D130" s="18"/>
      <c r="E130" s="18"/>
      <c r="F130" s="18"/>
      <c r="G130" s="18"/>
      <c r="H130" s="18"/>
      <c r="I130" s="72"/>
    </row>
    <row r="131" spans="1:9" ht="63" x14ac:dyDescent="0.25">
      <c r="A131" s="98" t="s">
        <v>52</v>
      </c>
      <c r="B131" s="6" t="s">
        <v>40</v>
      </c>
      <c r="C131" s="7"/>
      <c r="D131" s="8">
        <f t="shared" ref="D131:I131" si="35">IF(C129=0,0,D129/C129/IF(D130&lt;&gt;0,D130,100)*10000)</f>
        <v>569.19345057610678</v>
      </c>
      <c r="E131" s="8">
        <f t="shared" si="35"/>
        <v>109.57596420200298</v>
      </c>
      <c r="F131" s="8">
        <f t="shared" si="35"/>
        <v>91.593419415059117</v>
      </c>
      <c r="G131" s="8">
        <f t="shared" si="35"/>
        <v>99.997876902825837</v>
      </c>
      <c r="H131" s="8">
        <f t="shared" si="35"/>
        <v>105.73248407643312</v>
      </c>
      <c r="I131" s="63">
        <f t="shared" si="35"/>
        <v>103.11244979919677</v>
      </c>
    </row>
    <row r="132" spans="1:9" ht="15.75" x14ac:dyDescent="0.25">
      <c r="A132" s="94" t="s">
        <v>15</v>
      </c>
      <c r="B132" s="2"/>
      <c r="C132" s="11"/>
      <c r="D132" s="11"/>
      <c r="E132" s="11"/>
      <c r="F132" s="11"/>
      <c r="G132" s="11"/>
      <c r="H132" s="11"/>
      <c r="I132" s="68"/>
    </row>
    <row r="133" spans="1:9" ht="31.5" x14ac:dyDescent="0.25">
      <c r="A133" s="66" t="s">
        <v>50</v>
      </c>
      <c r="B133" s="3" t="s">
        <v>45</v>
      </c>
      <c r="C133" s="10">
        <f t="shared" ref="C133:I133" si="36">C178+C223</f>
        <v>0</v>
      </c>
      <c r="D133" s="10">
        <f t="shared" si="36"/>
        <v>0</v>
      </c>
      <c r="E133" s="10">
        <f t="shared" si="36"/>
        <v>0</v>
      </c>
      <c r="F133" s="10">
        <f t="shared" si="36"/>
        <v>0</v>
      </c>
      <c r="G133" s="10">
        <f t="shared" si="36"/>
        <v>0</v>
      </c>
      <c r="H133" s="10">
        <f t="shared" si="36"/>
        <v>0</v>
      </c>
      <c r="I133" s="67">
        <f t="shared" si="36"/>
        <v>0</v>
      </c>
    </row>
    <row r="134" spans="1:9" ht="63" x14ac:dyDescent="0.25">
      <c r="A134" s="66" t="s">
        <v>51</v>
      </c>
      <c r="B134" s="3" t="s">
        <v>40</v>
      </c>
      <c r="C134" s="18"/>
      <c r="D134" s="18"/>
      <c r="E134" s="18"/>
      <c r="F134" s="18"/>
      <c r="G134" s="18"/>
      <c r="H134" s="18"/>
      <c r="I134" s="72"/>
    </row>
    <row r="135" spans="1:9" ht="63" x14ac:dyDescent="0.25">
      <c r="A135" s="98" t="s">
        <v>52</v>
      </c>
      <c r="B135" s="6" t="s">
        <v>40</v>
      </c>
      <c r="C135" s="7"/>
      <c r="D135" s="8">
        <f t="shared" ref="D135:I135" si="37">IF(C133=0,0,D133/C133/IF(D134&lt;&gt;0,D134,100)*10000)</f>
        <v>0</v>
      </c>
      <c r="E135" s="8">
        <f t="shared" si="37"/>
        <v>0</v>
      </c>
      <c r="F135" s="8">
        <f t="shared" si="37"/>
        <v>0</v>
      </c>
      <c r="G135" s="8">
        <f t="shared" si="37"/>
        <v>0</v>
      </c>
      <c r="H135" s="8">
        <f t="shared" si="37"/>
        <v>0</v>
      </c>
      <c r="I135" s="63">
        <f t="shared" si="37"/>
        <v>0</v>
      </c>
    </row>
    <row r="136" spans="1:9" ht="31.5" x14ac:dyDescent="0.25">
      <c r="A136" s="94" t="s">
        <v>16</v>
      </c>
      <c r="B136" s="3"/>
      <c r="C136" s="10"/>
      <c r="D136" s="11"/>
      <c r="E136" s="11"/>
      <c r="F136" s="11"/>
      <c r="G136" s="11"/>
      <c r="H136" s="11"/>
      <c r="I136" s="68"/>
    </row>
    <row r="137" spans="1:9" ht="31.5" x14ac:dyDescent="0.25">
      <c r="A137" s="66" t="s">
        <v>50</v>
      </c>
      <c r="B137" s="3" t="s">
        <v>45</v>
      </c>
      <c r="C137" s="10">
        <f t="shared" ref="C137:I137" si="38">C182+C227</f>
        <v>0</v>
      </c>
      <c r="D137" s="10">
        <f t="shared" si="38"/>
        <v>0</v>
      </c>
      <c r="E137" s="10">
        <f t="shared" si="38"/>
        <v>0</v>
      </c>
      <c r="F137" s="10">
        <f t="shared" si="38"/>
        <v>0</v>
      </c>
      <c r="G137" s="10">
        <f t="shared" si="38"/>
        <v>0</v>
      </c>
      <c r="H137" s="10">
        <f t="shared" si="38"/>
        <v>0</v>
      </c>
      <c r="I137" s="67">
        <f t="shared" si="38"/>
        <v>0</v>
      </c>
    </row>
    <row r="138" spans="1:9" ht="63" x14ac:dyDescent="0.25">
      <c r="A138" s="66" t="s">
        <v>51</v>
      </c>
      <c r="B138" s="3" t="s">
        <v>40</v>
      </c>
      <c r="C138" s="18"/>
      <c r="D138" s="18"/>
      <c r="E138" s="18"/>
      <c r="F138" s="18"/>
      <c r="G138" s="18"/>
      <c r="H138" s="18"/>
      <c r="I138" s="72"/>
    </row>
    <row r="139" spans="1:9" ht="63" x14ac:dyDescent="0.25">
      <c r="A139" s="98" t="s">
        <v>52</v>
      </c>
      <c r="B139" s="6" t="s">
        <v>40</v>
      </c>
      <c r="C139" s="7"/>
      <c r="D139" s="8">
        <f t="shared" ref="D139:I139" si="39">IF(C137=0,0,D137/C137/IF(D138&lt;&gt;0,D138,100)*10000)</f>
        <v>0</v>
      </c>
      <c r="E139" s="8">
        <f t="shared" si="39"/>
        <v>0</v>
      </c>
      <c r="F139" s="8">
        <f t="shared" si="39"/>
        <v>0</v>
      </c>
      <c r="G139" s="8">
        <f t="shared" si="39"/>
        <v>0</v>
      </c>
      <c r="H139" s="8">
        <f t="shared" si="39"/>
        <v>0</v>
      </c>
      <c r="I139" s="63">
        <f t="shared" si="39"/>
        <v>0</v>
      </c>
    </row>
    <row r="140" spans="1:9" ht="63" x14ac:dyDescent="0.25">
      <c r="A140" s="94" t="s">
        <v>17</v>
      </c>
      <c r="B140" s="2"/>
      <c r="C140" s="11"/>
      <c r="D140" s="11"/>
      <c r="E140" s="11"/>
      <c r="F140" s="11"/>
      <c r="G140" s="11"/>
      <c r="H140" s="11"/>
      <c r="I140" s="68"/>
    </row>
    <row r="141" spans="1:9" ht="31.5" x14ac:dyDescent="0.25">
      <c r="A141" s="66" t="s">
        <v>50</v>
      </c>
      <c r="B141" s="3" t="s">
        <v>45</v>
      </c>
      <c r="C141" s="10">
        <f t="shared" ref="C141:I141" si="40">C186+C231</f>
        <v>0</v>
      </c>
      <c r="D141" s="10">
        <f t="shared" si="40"/>
        <v>0</v>
      </c>
      <c r="E141" s="10">
        <f t="shared" si="40"/>
        <v>0</v>
      </c>
      <c r="F141" s="10">
        <f t="shared" si="40"/>
        <v>0</v>
      </c>
      <c r="G141" s="10">
        <f t="shared" si="40"/>
        <v>0</v>
      </c>
      <c r="H141" s="10">
        <f t="shared" si="40"/>
        <v>0</v>
      </c>
      <c r="I141" s="67">
        <f t="shared" si="40"/>
        <v>0</v>
      </c>
    </row>
    <row r="142" spans="1:9" ht="63" x14ac:dyDescent="0.25">
      <c r="A142" s="66" t="s">
        <v>51</v>
      </c>
      <c r="B142" s="3" t="s">
        <v>40</v>
      </c>
      <c r="C142" s="18"/>
      <c r="D142" s="18"/>
      <c r="E142" s="18"/>
      <c r="F142" s="18"/>
      <c r="G142" s="18"/>
      <c r="H142" s="18"/>
      <c r="I142" s="72"/>
    </row>
    <row r="143" spans="1:9" ht="63" x14ac:dyDescent="0.25">
      <c r="A143" s="98" t="s">
        <v>52</v>
      </c>
      <c r="B143" s="6" t="s">
        <v>40</v>
      </c>
      <c r="C143" s="7"/>
      <c r="D143" s="8">
        <f t="shared" ref="D143:I143" si="41">IF(C141=0,0,D141/C141/IF(D142&lt;&gt;0,D142,100)*10000)</f>
        <v>0</v>
      </c>
      <c r="E143" s="8">
        <f t="shared" si="41"/>
        <v>0</v>
      </c>
      <c r="F143" s="8">
        <f t="shared" si="41"/>
        <v>0</v>
      </c>
      <c r="G143" s="8">
        <f t="shared" si="41"/>
        <v>0</v>
      </c>
      <c r="H143" s="8">
        <f t="shared" si="41"/>
        <v>0</v>
      </c>
      <c r="I143" s="63">
        <f t="shared" si="41"/>
        <v>0</v>
      </c>
    </row>
    <row r="144" spans="1:9" ht="31.5" x14ac:dyDescent="0.25">
      <c r="A144" s="94" t="s">
        <v>18</v>
      </c>
      <c r="B144" s="3"/>
      <c r="C144" s="10"/>
      <c r="D144" s="11"/>
      <c r="E144" s="11"/>
      <c r="F144" s="11"/>
      <c r="G144" s="11"/>
      <c r="H144" s="11"/>
      <c r="I144" s="68"/>
    </row>
    <row r="145" spans="1:9" ht="31.5" x14ac:dyDescent="0.25">
      <c r="A145" s="66" t="s">
        <v>50</v>
      </c>
      <c r="B145" s="3" t="s">
        <v>45</v>
      </c>
      <c r="C145" s="10">
        <f t="shared" ref="C145:I145" si="42">C190+C235</f>
        <v>0</v>
      </c>
      <c r="D145" s="10">
        <f t="shared" si="42"/>
        <v>0</v>
      </c>
      <c r="E145" s="10">
        <f t="shared" si="42"/>
        <v>0</v>
      </c>
      <c r="F145" s="10">
        <f t="shared" si="42"/>
        <v>0</v>
      </c>
      <c r="G145" s="10">
        <f t="shared" si="42"/>
        <v>0</v>
      </c>
      <c r="H145" s="10">
        <f t="shared" si="42"/>
        <v>0</v>
      </c>
      <c r="I145" s="67">
        <f t="shared" si="42"/>
        <v>0</v>
      </c>
    </row>
    <row r="146" spans="1:9" ht="63" x14ac:dyDescent="0.25">
      <c r="A146" s="66" t="s">
        <v>51</v>
      </c>
      <c r="B146" s="3" t="s">
        <v>40</v>
      </c>
      <c r="C146" s="18"/>
      <c r="D146" s="18"/>
      <c r="E146" s="18"/>
      <c r="F146" s="18"/>
      <c r="G146" s="18"/>
      <c r="H146" s="18"/>
      <c r="I146" s="72"/>
    </row>
    <row r="147" spans="1:9" ht="63" x14ac:dyDescent="0.25">
      <c r="A147" s="98" t="s">
        <v>52</v>
      </c>
      <c r="B147" s="6" t="s">
        <v>40</v>
      </c>
      <c r="C147" s="7"/>
      <c r="D147" s="8">
        <f t="shared" ref="D147:I147" si="43">IF(C145=0,0,D145/C145/IF(D146&lt;&gt;0,D146,100)*10000)</f>
        <v>0</v>
      </c>
      <c r="E147" s="8">
        <f t="shared" si="43"/>
        <v>0</v>
      </c>
      <c r="F147" s="8">
        <f t="shared" si="43"/>
        <v>0</v>
      </c>
      <c r="G147" s="8">
        <f t="shared" si="43"/>
        <v>0</v>
      </c>
      <c r="H147" s="8">
        <f t="shared" si="43"/>
        <v>0</v>
      </c>
      <c r="I147" s="63">
        <f t="shared" si="43"/>
        <v>0</v>
      </c>
    </row>
    <row r="148" spans="1:9" ht="15.75" x14ac:dyDescent="0.25">
      <c r="A148" s="60" t="s">
        <v>19</v>
      </c>
      <c r="B148" s="2"/>
      <c r="C148" s="11"/>
      <c r="D148" s="11"/>
      <c r="E148" s="11"/>
      <c r="F148" s="11"/>
      <c r="G148" s="11"/>
      <c r="H148" s="11"/>
      <c r="I148" s="68"/>
    </row>
    <row r="149" spans="1:9" ht="31.5" x14ac:dyDescent="0.25">
      <c r="A149" s="66" t="s">
        <v>50</v>
      </c>
      <c r="B149" s="3" t="s">
        <v>45</v>
      </c>
      <c r="C149" s="10">
        <f>C194+C239</f>
        <v>0</v>
      </c>
      <c r="D149" s="10">
        <f t="shared" ref="D149:I149" si="44">D194+D239</f>
        <v>0</v>
      </c>
      <c r="E149" s="10">
        <f t="shared" si="44"/>
        <v>0</v>
      </c>
      <c r="F149" s="10">
        <f t="shared" si="44"/>
        <v>0</v>
      </c>
      <c r="G149" s="10">
        <f t="shared" si="44"/>
        <v>0</v>
      </c>
      <c r="H149" s="10">
        <f t="shared" si="44"/>
        <v>0</v>
      </c>
      <c r="I149" s="67">
        <f t="shared" si="44"/>
        <v>0</v>
      </c>
    </row>
    <row r="150" spans="1:9" ht="63" x14ac:dyDescent="0.25">
      <c r="A150" s="66" t="s">
        <v>51</v>
      </c>
      <c r="B150" s="3" t="s">
        <v>40</v>
      </c>
      <c r="C150" s="18"/>
      <c r="D150" s="18"/>
      <c r="E150" s="18"/>
      <c r="F150" s="18"/>
      <c r="G150" s="18"/>
      <c r="H150" s="18"/>
      <c r="I150" s="72"/>
    </row>
    <row r="151" spans="1:9" ht="63" x14ac:dyDescent="0.25">
      <c r="A151" s="98" t="s">
        <v>52</v>
      </c>
      <c r="B151" s="6" t="s">
        <v>40</v>
      </c>
      <c r="C151" s="7"/>
      <c r="D151" s="8">
        <f t="shared" ref="D151:I151" si="45">IF(C149=0,0,D149/C149/IF(D150&lt;&gt;0,D150,100)*10000)</f>
        <v>0</v>
      </c>
      <c r="E151" s="8">
        <f t="shared" si="45"/>
        <v>0</v>
      </c>
      <c r="F151" s="8">
        <f t="shared" si="45"/>
        <v>0</v>
      </c>
      <c r="G151" s="8">
        <f t="shared" si="45"/>
        <v>0</v>
      </c>
      <c r="H151" s="8">
        <f t="shared" si="45"/>
        <v>0</v>
      </c>
      <c r="I151" s="63">
        <f t="shared" si="45"/>
        <v>0</v>
      </c>
    </row>
    <row r="152" spans="1:9" ht="15.75" x14ac:dyDescent="0.25">
      <c r="A152" s="66"/>
      <c r="B152" s="3"/>
      <c r="C152" s="10"/>
      <c r="D152" s="36"/>
      <c r="E152" s="36"/>
      <c r="F152" s="36"/>
      <c r="G152" s="36"/>
      <c r="H152" s="36"/>
      <c r="I152" s="99"/>
    </row>
    <row r="153" spans="1:9" ht="31.5" x14ac:dyDescent="0.25">
      <c r="A153" s="88" t="s">
        <v>54</v>
      </c>
      <c r="B153" s="12" t="s">
        <v>45</v>
      </c>
      <c r="C153" s="18">
        <f>ROUND(C158+C162+C166+C170+C174+C178+C182+C186+C190+C194,1)</f>
        <v>164.9</v>
      </c>
      <c r="D153" s="18">
        <f t="shared" ref="D153:I153" si="46">ROUND(D158+D162+D166+D170+D174+D178+D182+D186+D190+D194,1)</f>
        <v>164.9</v>
      </c>
      <c r="E153" s="18">
        <f t="shared" si="46"/>
        <v>162.9</v>
      </c>
      <c r="F153" s="18">
        <f t="shared" si="46"/>
        <v>161</v>
      </c>
      <c r="G153" s="18">
        <f t="shared" si="46"/>
        <v>161</v>
      </c>
      <c r="H153" s="18">
        <f t="shared" si="46"/>
        <v>161</v>
      </c>
      <c r="I153" s="72">
        <f t="shared" si="46"/>
        <v>161</v>
      </c>
    </row>
    <row r="154" spans="1:9" ht="63" x14ac:dyDescent="0.25">
      <c r="A154" s="71" t="s">
        <v>51</v>
      </c>
      <c r="B154" s="12" t="s">
        <v>40</v>
      </c>
      <c r="C154" s="11">
        <f t="shared" ref="C154:I154" si="47">IFERROR(C158/C153*IF(C159&lt;&gt;0,C159,100)+C162/C153*IF(C163&lt;&gt;0,C163,100)+C166/C153*IF(C167&lt;&gt;0,C167,100)+C170/C153*IF(C171&lt;&gt;0,C171,100)+C174/C153*IF(C175&lt;&gt;0,C175,100)+C178/C153*IF(C179&lt;&gt;0,C179,100)+C182/C153*IF(C183&lt;&gt;0,C183,100)+C186/C153*IF(C187&lt;&gt;0,C187,100)+C190/C153*IF(C191&lt;&gt;0,C191,100)+C194/C153*IF(C195&lt;&gt;0,C195,100),0)</f>
        <v>100</v>
      </c>
      <c r="D154" s="11">
        <f t="shared" si="47"/>
        <v>100</v>
      </c>
      <c r="E154" s="11">
        <f t="shared" si="47"/>
        <v>99.987722529158987</v>
      </c>
      <c r="F154" s="11">
        <f t="shared" si="47"/>
        <v>100.01242236024845</v>
      </c>
      <c r="G154" s="11">
        <f t="shared" si="47"/>
        <v>100</v>
      </c>
      <c r="H154" s="11">
        <f t="shared" si="47"/>
        <v>100</v>
      </c>
      <c r="I154" s="68">
        <f t="shared" si="47"/>
        <v>100</v>
      </c>
    </row>
    <row r="155" spans="1:9" ht="63" x14ac:dyDescent="0.25">
      <c r="A155" s="100" t="s">
        <v>55</v>
      </c>
      <c r="B155" s="37" t="s">
        <v>40</v>
      </c>
      <c r="C155" s="44"/>
      <c r="D155" s="8">
        <f t="shared" ref="D155:I155" si="48">IF(C153=0,0,D153/C153/IF(D154&lt;&gt;0,D154,100)*10000)</f>
        <v>100</v>
      </c>
      <c r="E155" s="8">
        <f t="shared" si="48"/>
        <v>98.799273775497696</v>
      </c>
      <c r="F155" s="8">
        <f t="shared" si="48"/>
        <v>98.821364324225556</v>
      </c>
      <c r="G155" s="8">
        <f t="shared" si="48"/>
        <v>100</v>
      </c>
      <c r="H155" s="8">
        <f t="shared" si="48"/>
        <v>100</v>
      </c>
      <c r="I155" s="63">
        <f t="shared" si="48"/>
        <v>100</v>
      </c>
    </row>
    <row r="156" spans="1:9" ht="110.25" x14ac:dyDescent="0.25">
      <c r="A156" s="70" t="s">
        <v>56</v>
      </c>
      <c r="B156" s="12"/>
      <c r="C156" s="33">
        <f t="shared" ref="C156:I156" si="49">ROUND(C153-(C158+C162+C166+C170+C174+C178+C182+C186+C190+C194),1)</f>
        <v>0</v>
      </c>
      <c r="D156" s="33">
        <f t="shared" si="49"/>
        <v>0</v>
      </c>
      <c r="E156" s="33">
        <f t="shared" si="49"/>
        <v>0</v>
      </c>
      <c r="F156" s="33">
        <f t="shared" si="49"/>
        <v>0</v>
      </c>
      <c r="G156" s="33">
        <f t="shared" si="49"/>
        <v>0</v>
      </c>
      <c r="H156" s="33">
        <f t="shared" si="49"/>
        <v>0</v>
      </c>
      <c r="I156" s="90">
        <f t="shared" si="49"/>
        <v>0</v>
      </c>
    </row>
    <row r="157" spans="1:9" ht="31.5" x14ac:dyDescent="0.25">
      <c r="A157" s="88" t="s">
        <v>10</v>
      </c>
      <c r="B157" s="12"/>
      <c r="C157" s="10"/>
      <c r="D157" s="11"/>
      <c r="E157" s="11"/>
      <c r="F157" s="11"/>
      <c r="G157" s="11"/>
      <c r="H157" s="11"/>
      <c r="I157" s="68"/>
    </row>
    <row r="158" spans="1:9" ht="31.5" x14ac:dyDescent="0.25">
      <c r="A158" s="71" t="s">
        <v>50</v>
      </c>
      <c r="B158" s="12" t="s">
        <v>45</v>
      </c>
      <c r="C158" s="18"/>
      <c r="D158" s="18"/>
      <c r="E158" s="18"/>
      <c r="F158" s="18"/>
      <c r="G158" s="18"/>
      <c r="H158" s="18"/>
      <c r="I158" s="72"/>
    </row>
    <row r="159" spans="1:9" ht="63" x14ac:dyDescent="0.25">
      <c r="A159" s="71" t="s">
        <v>51</v>
      </c>
      <c r="B159" s="12" t="s">
        <v>40</v>
      </c>
      <c r="C159" s="18"/>
      <c r="D159" s="18"/>
      <c r="E159" s="18"/>
      <c r="F159" s="18"/>
      <c r="G159" s="18"/>
      <c r="H159" s="18"/>
      <c r="I159" s="72"/>
    </row>
    <row r="160" spans="1:9" ht="63" x14ac:dyDescent="0.25">
      <c r="A160" s="100" t="s">
        <v>52</v>
      </c>
      <c r="B160" s="37" t="s">
        <v>40</v>
      </c>
      <c r="C160" s="7"/>
      <c r="D160" s="8">
        <f t="shared" ref="D160:I160" si="50">IF(C158=0,0,D158/C158/IF(D159&lt;&gt;0,D159,100)*10000)</f>
        <v>0</v>
      </c>
      <c r="E160" s="8">
        <f t="shared" si="50"/>
        <v>0</v>
      </c>
      <c r="F160" s="8">
        <f t="shared" si="50"/>
        <v>0</v>
      </c>
      <c r="G160" s="8">
        <f t="shared" si="50"/>
        <v>0</v>
      </c>
      <c r="H160" s="8">
        <f t="shared" si="50"/>
        <v>0</v>
      </c>
      <c r="I160" s="63">
        <f t="shared" si="50"/>
        <v>0</v>
      </c>
    </row>
    <row r="161" spans="1:9" ht="31.5" x14ac:dyDescent="0.25">
      <c r="A161" s="88" t="s">
        <v>11</v>
      </c>
      <c r="B161" s="45"/>
      <c r="C161" s="10"/>
      <c r="D161" s="11"/>
      <c r="E161" s="11"/>
      <c r="F161" s="11"/>
      <c r="G161" s="11"/>
      <c r="H161" s="11"/>
      <c r="I161" s="68"/>
    </row>
    <row r="162" spans="1:9" ht="31.5" x14ac:dyDescent="0.25">
      <c r="A162" s="71" t="s">
        <v>50</v>
      </c>
      <c r="B162" s="12" t="s">
        <v>45</v>
      </c>
      <c r="C162" s="18"/>
      <c r="D162" s="18"/>
      <c r="E162" s="18"/>
      <c r="F162" s="18"/>
      <c r="G162" s="18"/>
      <c r="H162" s="18"/>
      <c r="I162" s="72"/>
    </row>
    <row r="163" spans="1:9" ht="63" x14ac:dyDescent="0.25">
      <c r="A163" s="71" t="s">
        <v>51</v>
      </c>
      <c r="B163" s="12" t="s">
        <v>40</v>
      </c>
      <c r="C163" s="18"/>
      <c r="D163" s="18"/>
      <c r="E163" s="18"/>
      <c r="F163" s="18"/>
      <c r="G163" s="18"/>
      <c r="H163" s="18"/>
      <c r="I163" s="72"/>
    </row>
    <row r="164" spans="1:9" ht="63" x14ac:dyDescent="0.25">
      <c r="A164" s="100" t="s">
        <v>52</v>
      </c>
      <c r="B164" s="37" t="s">
        <v>40</v>
      </c>
      <c r="C164" s="7"/>
      <c r="D164" s="8">
        <f t="shared" ref="D164:I164" si="51">IF(C162=0,0,D162/C162/IF(D163&lt;&gt;0,D163,100)*10000)</f>
        <v>0</v>
      </c>
      <c r="E164" s="8">
        <f t="shared" si="51"/>
        <v>0</v>
      </c>
      <c r="F164" s="8">
        <f t="shared" si="51"/>
        <v>0</v>
      </c>
      <c r="G164" s="8">
        <f t="shared" si="51"/>
        <v>0</v>
      </c>
      <c r="H164" s="8">
        <f t="shared" si="51"/>
        <v>0</v>
      </c>
      <c r="I164" s="63">
        <f t="shared" si="51"/>
        <v>0</v>
      </c>
    </row>
    <row r="165" spans="1:9" ht="47.25" x14ac:dyDescent="0.25">
      <c r="A165" s="88" t="s">
        <v>53</v>
      </c>
      <c r="B165" s="12"/>
      <c r="C165" s="10"/>
      <c r="D165" s="11"/>
      <c r="E165" s="11"/>
      <c r="F165" s="11"/>
      <c r="G165" s="11"/>
      <c r="H165" s="11"/>
      <c r="I165" s="68"/>
    </row>
    <row r="166" spans="1:9" ht="31.5" x14ac:dyDescent="0.25">
      <c r="A166" s="71" t="s">
        <v>50</v>
      </c>
      <c r="B166" s="12" t="s">
        <v>45</v>
      </c>
      <c r="C166" s="18"/>
      <c r="D166" s="18"/>
      <c r="E166" s="18"/>
      <c r="F166" s="18"/>
      <c r="G166" s="18"/>
      <c r="H166" s="18"/>
      <c r="I166" s="72"/>
    </row>
    <row r="167" spans="1:9" ht="63" x14ac:dyDescent="0.25">
      <c r="A167" s="71" t="s">
        <v>51</v>
      </c>
      <c r="B167" s="12" t="s">
        <v>40</v>
      </c>
      <c r="C167" s="18"/>
      <c r="D167" s="18"/>
      <c r="E167" s="18"/>
      <c r="F167" s="18"/>
      <c r="G167" s="18"/>
      <c r="H167" s="18"/>
      <c r="I167" s="72"/>
    </row>
    <row r="168" spans="1:9" ht="63" x14ac:dyDescent="0.25">
      <c r="A168" s="100" t="s">
        <v>52</v>
      </c>
      <c r="B168" s="37" t="s">
        <v>40</v>
      </c>
      <c r="C168" s="7"/>
      <c r="D168" s="8">
        <f t="shared" ref="D168:I168" si="52">IF(C166=0,0,D166/C166/IF(D167&lt;&gt;0,D167,100)*10000)</f>
        <v>0</v>
      </c>
      <c r="E168" s="8">
        <f t="shared" si="52"/>
        <v>0</v>
      </c>
      <c r="F168" s="8">
        <f t="shared" si="52"/>
        <v>0</v>
      </c>
      <c r="G168" s="8">
        <f t="shared" si="52"/>
        <v>0</v>
      </c>
      <c r="H168" s="8">
        <f t="shared" si="52"/>
        <v>0</v>
      </c>
      <c r="I168" s="63">
        <f t="shared" si="52"/>
        <v>0</v>
      </c>
    </row>
    <row r="169" spans="1:9" ht="15.75" x14ac:dyDescent="0.25">
      <c r="A169" s="69" t="s">
        <v>13</v>
      </c>
      <c r="B169" s="12"/>
      <c r="C169" s="10"/>
      <c r="D169" s="11"/>
      <c r="E169" s="11"/>
      <c r="F169" s="11"/>
      <c r="G169" s="11"/>
      <c r="H169" s="11"/>
      <c r="I169" s="68"/>
    </row>
    <row r="170" spans="1:9" ht="31.5" x14ac:dyDescent="0.25">
      <c r="A170" s="71" t="s">
        <v>50</v>
      </c>
      <c r="B170" s="12" t="s">
        <v>45</v>
      </c>
      <c r="C170" s="18"/>
      <c r="D170" s="18"/>
      <c r="E170" s="18"/>
      <c r="F170" s="18"/>
      <c r="G170" s="18"/>
      <c r="H170" s="18"/>
      <c r="I170" s="72"/>
    </row>
    <row r="171" spans="1:9" ht="63" x14ac:dyDescent="0.25">
      <c r="A171" s="71" t="s">
        <v>51</v>
      </c>
      <c r="B171" s="12" t="s">
        <v>40</v>
      </c>
      <c r="C171" s="18"/>
      <c r="D171" s="18"/>
      <c r="E171" s="18"/>
      <c r="F171" s="18"/>
      <c r="G171" s="18"/>
      <c r="H171" s="18"/>
      <c r="I171" s="72"/>
    </row>
    <row r="172" spans="1:9" ht="63" x14ac:dyDescent="0.25">
      <c r="A172" s="100" t="s">
        <v>52</v>
      </c>
      <c r="B172" s="37" t="s">
        <v>40</v>
      </c>
      <c r="C172" s="7"/>
      <c r="D172" s="8">
        <f t="shared" ref="D172:I172" si="53">IF(C170=0,0,D170/C170/IF(D171&lt;&gt;0,D171,100)*10000)</f>
        <v>0</v>
      </c>
      <c r="E172" s="8">
        <f t="shared" si="53"/>
        <v>0</v>
      </c>
      <c r="F172" s="8">
        <f t="shared" si="53"/>
        <v>0</v>
      </c>
      <c r="G172" s="8">
        <f t="shared" si="53"/>
        <v>0</v>
      </c>
      <c r="H172" s="8">
        <f t="shared" si="53"/>
        <v>0</v>
      </c>
      <c r="I172" s="63">
        <f t="shared" si="53"/>
        <v>0</v>
      </c>
    </row>
    <row r="173" spans="1:9" ht="47.25" x14ac:dyDescent="0.25">
      <c r="A173" s="88" t="s">
        <v>14</v>
      </c>
      <c r="B173" s="12"/>
      <c r="C173" s="10"/>
      <c r="D173" s="11"/>
      <c r="E173" s="11"/>
      <c r="F173" s="11"/>
      <c r="G173" s="11"/>
      <c r="H173" s="11"/>
      <c r="I173" s="68"/>
    </row>
    <row r="174" spans="1:9" ht="31.5" x14ac:dyDescent="0.25">
      <c r="A174" s="71" t="s">
        <v>50</v>
      </c>
      <c r="B174" s="12" t="s">
        <v>45</v>
      </c>
      <c r="C174" s="18">
        <v>164.9</v>
      </c>
      <c r="D174" s="18">
        <v>164.9</v>
      </c>
      <c r="E174" s="18">
        <v>162.88</v>
      </c>
      <c r="F174" s="18">
        <v>161.02000000000001</v>
      </c>
      <c r="G174" s="18">
        <v>161</v>
      </c>
      <c r="H174" s="18">
        <v>161</v>
      </c>
      <c r="I174" s="72">
        <v>161</v>
      </c>
    </row>
    <row r="175" spans="1:9" ht="63" x14ac:dyDescent="0.25">
      <c r="A175" s="71" t="s">
        <v>51</v>
      </c>
      <c r="B175" s="12" t="s">
        <v>40</v>
      </c>
      <c r="C175" s="18"/>
      <c r="D175" s="18"/>
      <c r="E175" s="18"/>
      <c r="F175" s="18"/>
      <c r="G175" s="18"/>
      <c r="H175" s="18"/>
      <c r="I175" s="72"/>
    </row>
    <row r="176" spans="1:9" ht="63" x14ac:dyDescent="0.25">
      <c r="A176" s="100" t="s">
        <v>52</v>
      </c>
      <c r="B176" s="37" t="s">
        <v>40</v>
      </c>
      <c r="C176" s="7"/>
      <c r="D176" s="8">
        <f t="shared" ref="D176:I176" si="54">IF(C174=0,0,D174/C174/IF(D175&lt;&gt;0,D175,100)*10000)</f>
        <v>100</v>
      </c>
      <c r="E176" s="8">
        <f t="shared" si="54"/>
        <v>98.775015160703447</v>
      </c>
      <c r="F176" s="8">
        <f t="shared" si="54"/>
        <v>98.85805500982319</v>
      </c>
      <c r="G176" s="8">
        <f t="shared" si="54"/>
        <v>99.98757918271022</v>
      </c>
      <c r="H176" s="8">
        <f t="shared" si="54"/>
        <v>100</v>
      </c>
      <c r="I176" s="63">
        <f t="shared" si="54"/>
        <v>100</v>
      </c>
    </row>
    <row r="177" spans="1:9" ht="15.75" x14ac:dyDescent="0.25">
      <c r="A177" s="88" t="s">
        <v>15</v>
      </c>
      <c r="B177" s="46"/>
      <c r="C177" s="10"/>
      <c r="D177" s="11"/>
      <c r="E177" s="11"/>
      <c r="F177" s="11"/>
      <c r="G177" s="11"/>
      <c r="H177" s="11"/>
      <c r="I177" s="68"/>
    </row>
    <row r="178" spans="1:9" ht="31.5" x14ac:dyDescent="0.25">
      <c r="A178" s="71" t="s">
        <v>50</v>
      </c>
      <c r="B178" s="12" t="s">
        <v>45</v>
      </c>
      <c r="C178" s="18"/>
      <c r="D178" s="18"/>
      <c r="E178" s="18"/>
      <c r="F178" s="18"/>
      <c r="G178" s="18"/>
      <c r="H178" s="18"/>
      <c r="I178" s="72"/>
    </row>
    <row r="179" spans="1:9" ht="63" x14ac:dyDescent="0.25">
      <c r="A179" s="71" t="s">
        <v>51</v>
      </c>
      <c r="B179" s="12" t="s">
        <v>40</v>
      </c>
      <c r="C179" s="18"/>
      <c r="D179" s="18"/>
      <c r="E179" s="18"/>
      <c r="F179" s="18"/>
      <c r="G179" s="18"/>
      <c r="H179" s="18"/>
      <c r="I179" s="72"/>
    </row>
    <row r="180" spans="1:9" ht="63" x14ac:dyDescent="0.25">
      <c r="A180" s="100" t="s">
        <v>52</v>
      </c>
      <c r="B180" s="37" t="s">
        <v>40</v>
      </c>
      <c r="C180" s="7"/>
      <c r="D180" s="8">
        <f t="shared" ref="D180:I180" si="55">IF(C178=0,0,D178/C178/IF(D179&lt;&gt;0,D179,100)*10000)</f>
        <v>0</v>
      </c>
      <c r="E180" s="8">
        <f t="shared" si="55"/>
        <v>0</v>
      </c>
      <c r="F180" s="8">
        <f t="shared" si="55"/>
        <v>0</v>
      </c>
      <c r="G180" s="8">
        <f t="shared" si="55"/>
        <v>0</v>
      </c>
      <c r="H180" s="8">
        <f t="shared" si="55"/>
        <v>0</v>
      </c>
      <c r="I180" s="63">
        <f t="shared" si="55"/>
        <v>0</v>
      </c>
    </row>
    <row r="181" spans="1:9" ht="31.5" x14ac:dyDescent="0.25">
      <c r="A181" s="88" t="s">
        <v>16</v>
      </c>
      <c r="B181" s="12"/>
      <c r="C181" s="10"/>
      <c r="D181" s="11"/>
      <c r="E181" s="11"/>
      <c r="F181" s="11"/>
      <c r="G181" s="11"/>
      <c r="H181" s="11"/>
      <c r="I181" s="68"/>
    </row>
    <row r="182" spans="1:9" ht="31.5" x14ac:dyDescent="0.25">
      <c r="A182" s="71" t="s">
        <v>50</v>
      </c>
      <c r="B182" s="12" t="s">
        <v>45</v>
      </c>
      <c r="C182" s="18"/>
      <c r="D182" s="18"/>
      <c r="E182" s="18"/>
      <c r="F182" s="18"/>
      <c r="G182" s="18"/>
      <c r="H182" s="18"/>
      <c r="I182" s="72"/>
    </row>
    <row r="183" spans="1:9" ht="63" x14ac:dyDescent="0.25">
      <c r="A183" s="71" t="s">
        <v>51</v>
      </c>
      <c r="B183" s="12" t="s">
        <v>40</v>
      </c>
      <c r="C183" s="18"/>
      <c r="D183" s="18"/>
      <c r="E183" s="18"/>
      <c r="F183" s="18"/>
      <c r="G183" s="18"/>
      <c r="H183" s="18"/>
      <c r="I183" s="72"/>
    </row>
    <row r="184" spans="1:9" ht="63" x14ac:dyDescent="0.25">
      <c r="A184" s="100" t="s">
        <v>52</v>
      </c>
      <c r="B184" s="37" t="s">
        <v>40</v>
      </c>
      <c r="C184" s="7"/>
      <c r="D184" s="8">
        <f t="shared" ref="D184:I184" si="56">IF(C182=0,0,D182/C182/IF(D183&lt;&gt;0,D183,100)*10000)</f>
        <v>0</v>
      </c>
      <c r="E184" s="8">
        <f t="shared" si="56"/>
        <v>0</v>
      </c>
      <c r="F184" s="8">
        <f t="shared" si="56"/>
        <v>0</v>
      </c>
      <c r="G184" s="8">
        <f t="shared" si="56"/>
        <v>0</v>
      </c>
      <c r="H184" s="8">
        <f t="shared" si="56"/>
        <v>0</v>
      </c>
      <c r="I184" s="63">
        <f t="shared" si="56"/>
        <v>0</v>
      </c>
    </row>
    <row r="185" spans="1:9" ht="63" x14ac:dyDescent="0.25">
      <c r="A185" s="88" t="s">
        <v>17</v>
      </c>
      <c r="B185" s="46"/>
      <c r="C185" s="10"/>
      <c r="D185" s="11"/>
      <c r="E185" s="11"/>
      <c r="F185" s="11"/>
      <c r="G185" s="11"/>
      <c r="H185" s="11"/>
      <c r="I185" s="68"/>
    </row>
    <row r="186" spans="1:9" ht="31.5" x14ac:dyDescent="0.25">
      <c r="A186" s="71" t="s">
        <v>50</v>
      </c>
      <c r="B186" s="12" t="s">
        <v>45</v>
      </c>
      <c r="C186" s="18"/>
      <c r="D186" s="18"/>
      <c r="E186" s="18"/>
      <c r="F186" s="18"/>
      <c r="G186" s="18"/>
      <c r="H186" s="18"/>
      <c r="I186" s="72"/>
    </row>
    <row r="187" spans="1:9" ht="63" x14ac:dyDescent="0.25">
      <c r="A187" s="71" t="s">
        <v>51</v>
      </c>
      <c r="B187" s="12" t="s">
        <v>40</v>
      </c>
      <c r="C187" s="18"/>
      <c r="D187" s="18"/>
      <c r="E187" s="18"/>
      <c r="F187" s="18"/>
      <c r="G187" s="18"/>
      <c r="H187" s="18"/>
      <c r="I187" s="72"/>
    </row>
    <row r="188" spans="1:9" ht="63" x14ac:dyDescent="0.25">
      <c r="A188" s="100" t="s">
        <v>52</v>
      </c>
      <c r="B188" s="37" t="s">
        <v>40</v>
      </c>
      <c r="C188" s="7"/>
      <c r="D188" s="8">
        <f t="shared" ref="D188:I188" si="57">IF(C186=0,0,D186/C186/IF(D187&lt;&gt;0,D187,100)*10000)</f>
        <v>0</v>
      </c>
      <c r="E188" s="8">
        <f t="shared" si="57"/>
        <v>0</v>
      </c>
      <c r="F188" s="8">
        <f t="shared" si="57"/>
        <v>0</v>
      </c>
      <c r="G188" s="8">
        <f t="shared" si="57"/>
        <v>0</v>
      </c>
      <c r="H188" s="8">
        <f t="shared" si="57"/>
        <v>0</v>
      </c>
      <c r="I188" s="63">
        <f t="shared" si="57"/>
        <v>0</v>
      </c>
    </row>
    <row r="189" spans="1:9" ht="31.5" x14ac:dyDescent="0.25">
      <c r="A189" s="88" t="s">
        <v>18</v>
      </c>
      <c r="B189" s="12"/>
      <c r="C189" s="10"/>
      <c r="D189" s="11"/>
      <c r="E189" s="11"/>
      <c r="F189" s="11"/>
      <c r="G189" s="11"/>
      <c r="H189" s="11"/>
      <c r="I189" s="68"/>
    </row>
    <row r="190" spans="1:9" ht="31.5" x14ac:dyDescent="0.25">
      <c r="A190" s="71" t="s">
        <v>50</v>
      </c>
      <c r="B190" s="12" t="s">
        <v>45</v>
      </c>
      <c r="C190" s="18"/>
      <c r="D190" s="18"/>
      <c r="E190" s="18"/>
      <c r="F190" s="18"/>
      <c r="G190" s="18"/>
      <c r="H190" s="18"/>
      <c r="I190" s="72"/>
    </row>
    <row r="191" spans="1:9" ht="63" x14ac:dyDescent="0.25">
      <c r="A191" s="71" t="s">
        <v>51</v>
      </c>
      <c r="B191" s="12" t="s">
        <v>40</v>
      </c>
      <c r="C191" s="18"/>
      <c r="D191" s="18"/>
      <c r="E191" s="18"/>
      <c r="F191" s="18"/>
      <c r="G191" s="18"/>
      <c r="H191" s="18"/>
      <c r="I191" s="72"/>
    </row>
    <row r="192" spans="1:9" ht="63" x14ac:dyDescent="0.25">
      <c r="A192" s="100" t="s">
        <v>52</v>
      </c>
      <c r="B192" s="37" t="s">
        <v>40</v>
      </c>
      <c r="C192" s="7"/>
      <c r="D192" s="8">
        <f t="shared" ref="D192:I192" si="58">IF(C190=0,0,D190/C190/IF(D191&lt;&gt;0,D191,100)*10000)</f>
        <v>0</v>
      </c>
      <c r="E192" s="8">
        <f t="shared" si="58"/>
        <v>0</v>
      </c>
      <c r="F192" s="8">
        <f t="shared" si="58"/>
        <v>0</v>
      </c>
      <c r="G192" s="8">
        <f t="shared" si="58"/>
        <v>0</v>
      </c>
      <c r="H192" s="8">
        <f t="shared" si="58"/>
        <v>0</v>
      </c>
      <c r="I192" s="63">
        <f t="shared" si="58"/>
        <v>0</v>
      </c>
    </row>
    <row r="193" spans="1:9" ht="15.75" x14ac:dyDescent="0.25">
      <c r="A193" s="69" t="s">
        <v>19</v>
      </c>
      <c r="B193" s="46"/>
      <c r="C193" s="10"/>
      <c r="D193" s="11"/>
      <c r="E193" s="11"/>
      <c r="F193" s="11"/>
      <c r="G193" s="11"/>
      <c r="H193" s="11"/>
      <c r="I193" s="68"/>
    </row>
    <row r="194" spans="1:9" ht="31.5" x14ac:dyDescent="0.25">
      <c r="A194" s="71" t="s">
        <v>50</v>
      </c>
      <c r="B194" s="12" t="s">
        <v>45</v>
      </c>
      <c r="C194" s="18"/>
      <c r="D194" s="18"/>
      <c r="E194" s="18"/>
      <c r="F194" s="18"/>
      <c r="G194" s="18"/>
      <c r="H194" s="18"/>
      <c r="I194" s="72"/>
    </row>
    <row r="195" spans="1:9" ht="63" x14ac:dyDescent="0.25">
      <c r="A195" s="71" t="s">
        <v>51</v>
      </c>
      <c r="B195" s="12" t="s">
        <v>40</v>
      </c>
      <c r="C195" s="18"/>
      <c r="D195" s="18"/>
      <c r="E195" s="18"/>
      <c r="F195" s="18"/>
      <c r="G195" s="18"/>
      <c r="H195" s="18"/>
      <c r="I195" s="72"/>
    </row>
    <row r="196" spans="1:9" ht="63" x14ac:dyDescent="0.25">
      <c r="A196" s="100" t="s">
        <v>52</v>
      </c>
      <c r="B196" s="37" t="s">
        <v>40</v>
      </c>
      <c r="C196" s="7"/>
      <c r="D196" s="8">
        <f t="shared" ref="D196:I196" si="59">IF(C194=0,0,D194/C194/IF(D195&lt;&gt;0,D195,100)*10000)</f>
        <v>0</v>
      </c>
      <c r="E196" s="8">
        <f t="shared" si="59"/>
        <v>0</v>
      </c>
      <c r="F196" s="8">
        <f t="shared" si="59"/>
        <v>0</v>
      </c>
      <c r="G196" s="8">
        <f t="shared" si="59"/>
        <v>0</v>
      </c>
      <c r="H196" s="8">
        <f t="shared" si="59"/>
        <v>0</v>
      </c>
      <c r="I196" s="63">
        <f t="shared" si="59"/>
        <v>0</v>
      </c>
    </row>
    <row r="197" spans="1:9" ht="15.75" x14ac:dyDescent="0.25">
      <c r="A197" s="66"/>
      <c r="B197" s="3"/>
      <c r="C197" s="10"/>
      <c r="D197" s="11"/>
      <c r="E197" s="11"/>
      <c r="F197" s="11"/>
      <c r="G197" s="11"/>
      <c r="H197" s="11"/>
      <c r="I197" s="68"/>
    </row>
    <row r="198" spans="1:9" ht="31.5" x14ac:dyDescent="0.25">
      <c r="A198" s="74" t="s">
        <v>57</v>
      </c>
      <c r="B198" s="19" t="s">
        <v>45</v>
      </c>
      <c r="C198" s="47">
        <v>0</v>
      </c>
      <c r="D198" s="47">
        <v>773.7</v>
      </c>
      <c r="E198" s="47">
        <v>865.6</v>
      </c>
      <c r="F198" s="22">
        <f t="shared" ref="F198:I198" si="60">ROUND(F203+F207+F211+F215+F219+F223+F227+F231+F235+F239,1)</f>
        <v>781</v>
      </c>
      <c r="G198" s="22">
        <f t="shared" si="60"/>
        <v>781</v>
      </c>
      <c r="H198" s="22">
        <f t="shared" si="60"/>
        <v>835</v>
      </c>
      <c r="I198" s="79">
        <f t="shared" si="60"/>
        <v>866</v>
      </c>
    </row>
    <row r="199" spans="1:9" ht="63" x14ac:dyDescent="0.25">
      <c r="A199" s="77" t="s">
        <v>51</v>
      </c>
      <c r="B199" s="19" t="s">
        <v>40</v>
      </c>
      <c r="C199" s="48">
        <v>0</v>
      </c>
      <c r="D199" s="48">
        <v>100</v>
      </c>
      <c r="E199" s="48">
        <v>100</v>
      </c>
      <c r="F199" s="48">
        <v>100</v>
      </c>
      <c r="G199" s="48">
        <v>100</v>
      </c>
      <c r="H199" s="48">
        <v>100</v>
      </c>
      <c r="I199" s="101">
        <v>100</v>
      </c>
    </row>
    <row r="200" spans="1:9" ht="63" x14ac:dyDescent="0.25">
      <c r="A200" s="102" t="s">
        <v>52</v>
      </c>
      <c r="B200" s="38" t="s">
        <v>40</v>
      </c>
      <c r="C200" s="44"/>
      <c r="D200" s="8">
        <f t="shared" ref="D200:I200" si="61">IF(C198=0,0,D198/C198/IF(D199&lt;&gt;0,D199,100)*10000)</f>
        <v>0</v>
      </c>
      <c r="E200" s="8">
        <f t="shared" si="61"/>
        <v>111.87798888458057</v>
      </c>
      <c r="F200" s="8">
        <f t="shared" si="61"/>
        <v>90.226432532347488</v>
      </c>
      <c r="G200" s="8">
        <f t="shared" si="61"/>
        <v>100</v>
      </c>
      <c r="H200" s="8">
        <f t="shared" si="61"/>
        <v>106.91421254801537</v>
      </c>
      <c r="I200" s="63">
        <f t="shared" si="61"/>
        <v>103.71257485029942</v>
      </c>
    </row>
    <row r="201" spans="1:9" ht="110.25" x14ac:dyDescent="0.25">
      <c r="A201" s="76" t="s">
        <v>58</v>
      </c>
      <c r="B201" s="19"/>
      <c r="C201" s="33">
        <f>ROUND(C198-(C203+C207+C211+C215+C219+C223+C227+C231+C235+C239),1)</f>
        <v>0</v>
      </c>
      <c r="D201" s="33">
        <f t="shared" ref="D201:I201" si="62">ROUND(D198-(D203+D207+D211+D215+D219+D223+D227+D231+D235+D239),1)</f>
        <v>0</v>
      </c>
      <c r="E201" s="33">
        <f t="shared" si="62"/>
        <v>0</v>
      </c>
      <c r="F201" s="33">
        <f t="shared" si="62"/>
        <v>0</v>
      </c>
      <c r="G201" s="33">
        <f t="shared" si="62"/>
        <v>0</v>
      </c>
      <c r="H201" s="33">
        <f t="shared" si="62"/>
        <v>0</v>
      </c>
      <c r="I201" s="90">
        <f t="shared" si="62"/>
        <v>0</v>
      </c>
    </row>
    <row r="202" spans="1:9" ht="31.5" x14ac:dyDescent="0.25">
      <c r="A202" s="74" t="s">
        <v>10</v>
      </c>
      <c r="B202" s="19"/>
      <c r="C202" s="10"/>
      <c r="D202" s="11"/>
      <c r="E202" s="11"/>
      <c r="F202" s="11"/>
      <c r="G202" s="11"/>
      <c r="H202" s="11"/>
      <c r="I202" s="68"/>
    </row>
    <row r="203" spans="1:9" ht="31.5" x14ac:dyDescent="0.25">
      <c r="A203" s="77" t="s">
        <v>50</v>
      </c>
      <c r="B203" s="19" t="s">
        <v>45</v>
      </c>
      <c r="C203" s="49">
        <v>0</v>
      </c>
      <c r="D203" s="49">
        <v>0</v>
      </c>
      <c r="E203" s="49">
        <v>0</v>
      </c>
      <c r="F203" s="18"/>
      <c r="G203" s="18"/>
      <c r="H203" s="18"/>
      <c r="I203" s="72"/>
    </row>
    <row r="204" spans="1:9" ht="63" x14ac:dyDescent="0.25">
      <c r="A204" s="77" t="s">
        <v>51</v>
      </c>
      <c r="B204" s="19" t="s">
        <v>40</v>
      </c>
      <c r="C204" s="18"/>
      <c r="D204" s="18"/>
      <c r="E204" s="18"/>
      <c r="F204" s="18"/>
      <c r="G204" s="18"/>
      <c r="H204" s="18"/>
      <c r="I204" s="72"/>
    </row>
    <row r="205" spans="1:9" ht="63" x14ac:dyDescent="0.25">
      <c r="A205" s="102" t="s">
        <v>52</v>
      </c>
      <c r="B205" s="38" t="s">
        <v>40</v>
      </c>
      <c r="C205" s="7"/>
      <c r="D205" s="8">
        <f t="shared" ref="D205:I205" si="63">IF(C203=0,0,D203/C203/IF(D204&lt;&gt;0,D204,100)*10000)</f>
        <v>0</v>
      </c>
      <c r="E205" s="8">
        <f t="shared" si="63"/>
        <v>0</v>
      </c>
      <c r="F205" s="8">
        <f t="shared" si="63"/>
        <v>0</v>
      </c>
      <c r="G205" s="8">
        <f t="shared" si="63"/>
        <v>0</v>
      </c>
      <c r="H205" s="8">
        <f t="shared" si="63"/>
        <v>0</v>
      </c>
      <c r="I205" s="63">
        <f t="shared" si="63"/>
        <v>0</v>
      </c>
    </row>
    <row r="206" spans="1:9" ht="31.5" x14ac:dyDescent="0.25">
      <c r="A206" s="74" t="s">
        <v>11</v>
      </c>
      <c r="B206" s="50"/>
      <c r="C206" s="10"/>
      <c r="D206" s="11"/>
      <c r="E206" s="11"/>
      <c r="F206" s="11"/>
      <c r="G206" s="11"/>
      <c r="H206" s="11"/>
      <c r="I206" s="68"/>
    </row>
    <row r="207" spans="1:9" ht="31.5" x14ac:dyDescent="0.25">
      <c r="A207" s="77" t="s">
        <v>50</v>
      </c>
      <c r="B207" s="19" t="s">
        <v>45</v>
      </c>
      <c r="C207" s="49">
        <v>0</v>
      </c>
      <c r="D207" s="49">
        <v>0</v>
      </c>
      <c r="E207" s="49">
        <v>0</v>
      </c>
      <c r="F207" s="18"/>
      <c r="G207" s="18"/>
      <c r="H207" s="18"/>
      <c r="I207" s="72"/>
    </row>
    <row r="208" spans="1:9" ht="63" x14ac:dyDescent="0.25">
      <c r="A208" s="77" t="s">
        <v>51</v>
      </c>
      <c r="B208" s="19" t="s">
        <v>40</v>
      </c>
      <c r="C208" s="18"/>
      <c r="D208" s="18"/>
      <c r="E208" s="18"/>
      <c r="F208" s="18"/>
      <c r="G208" s="18"/>
      <c r="H208" s="18"/>
      <c r="I208" s="72"/>
    </row>
    <row r="209" spans="1:9" ht="63" x14ac:dyDescent="0.25">
      <c r="A209" s="102" t="s">
        <v>52</v>
      </c>
      <c r="B209" s="38" t="s">
        <v>40</v>
      </c>
      <c r="C209" s="7"/>
      <c r="D209" s="8">
        <f t="shared" ref="D209:I209" si="64">IF(C207=0,0,D207/C207/IF(D208&lt;&gt;0,D208,100)*10000)</f>
        <v>0</v>
      </c>
      <c r="E209" s="8">
        <f t="shared" si="64"/>
        <v>0</v>
      </c>
      <c r="F209" s="8">
        <f t="shared" si="64"/>
        <v>0</v>
      </c>
      <c r="G209" s="8">
        <f t="shared" si="64"/>
        <v>0</v>
      </c>
      <c r="H209" s="8">
        <f t="shared" si="64"/>
        <v>0</v>
      </c>
      <c r="I209" s="63">
        <f t="shared" si="64"/>
        <v>0</v>
      </c>
    </row>
    <row r="210" spans="1:9" ht="47.25" x14ac:dyDescent="0.25">
      <c r="A210" s="74" t="s">
        <v>59</v>
      </c>
      <c r="B210" s="19"/>
      <c r="C210" s="10"/>
      <c r="D210" s="11"/>
      <c r="E210" s="11"/>
      <c r="F210" s="11"/>
      <c r="G210" s="11"/>
      <c r="H210" s="11"/>
      <c r="I210" s="68"/>
    </row>
    <row r="211" spans="1:9" ht="31.5" x14ac:dyDescent="0.25">
      <c r="A211" s="77" t="s">
        <v>50</v>
      </c>
      <c r="B211" s="19" t="s">
        <v>45</v>
      </c>
      <c r="C211" s="49">
        <v>0</v>
      </c>
      <c r="D211" s="49">
        <v>0</v>
      </c>
      <c r="E211" s="49">
        <v>0</v>
      </c>
      <c r="F211" s="18"/>
      <c r="G211" s="18"/>
      <c r="H211" s="18"/>
      <c r="I211" s="72"/>
    </row>
    <row r="212" spans="1:9" ht="63" x14ac:dyDescent="0.25">
      <c r="A212" s="77" t="s">
        <v>51</v>
      </c>
      <c r="B212" s="19" t="s">
        <v>40</v>
      </c>
      <c r="C212" s="18"/>
      <c r="D212" s="18"/>
      <c r="E212" s="18"/>
      <c r="F212" s="18"/>
      <c r="G212" s="18"/>
      <c r="H212" s="18"/>
      <c r="I212" s="72"/>
    </row>
    <row r="213" spans="1:9" ht="63" x14ac:dyDescent="0.25">
      <c r="A213" s="102" t="s">
        <v>52</v>
      </c>
      <c r="B213" s="38" t="s">
        <v>40</v>
      </c>
      <c r="C213" s="7"/>
      <c r="D213" s="8">
        <f t="shared" ref="D213:I213" si="65">IF(C211=0,0,D211/C211/IF(D212&lt;&gt;0,D212,100)*10000)</f>
        <v>0</v>
      </c>
      <c r="E213" s="8">
        <f t="shared" si="65"/>
        <v>0</v>
      </c>
      <c r="F213" s="8">
        <f t="shared" si="65"/>
        <v>0</v>
      </c>
      <c r="G213" s="8">
        <f t="shared" si="65"/>
        <v>0</v>
      </c>
      <c r="H213" s="8">
        <f t="shared" si="65"/>
        <v>0</v>
      </c>
      <c r="I213" s="63">
        <f t="shared" si="65"/>
        <v>0</v>
      </c>
    </row>
    <row r="214" spans="1:9" ht="15.75" x14ac:dyDescent="0.25">
      <c r="A214" s="103" t="s">
        <v>13</v>
      </c>
      <c r="B214" s="19"/>
      <c r="C214" s="10"/>
      <c r="D214" s="11"/>
      <c r="E214" s="11"/>
      <c r="F214" s="11"/>
      <c r="G214" s="11"/>
      <c r="H214" s="11"/>
      <c r="I214" s="68"/>
    </row>
    <row r="215" spans="1:9" ht="31.5" x14ac:dyDescent="0.25">
      <c r="A215" s="77" t="s">
        <v>50</v>
      </c>
      <c r="B215" s="19" t="s">
        <v>45</v>
      </c>
      <c r="C215" s="49">
        <v>0</v>
      </c>
      <c r="D215" s="49">
        <v>0</v>
      </c>
      <c r="E215" s="49">
        <v>0</v>
      </c>
      <c r="F215" s="18"/>
      <c r="G215" s="18"/>
      <c r="H215" s="18"/>
      <c r="I215" s="72"/>
    </row>
    <row r="216" spans="1:9" ht="63" x14ac:dyDescent="0.25">
      <c r="A216" s="77" t="s">
        <v>51</v>
      </c>
      <c r="B216" s="19" t="s">
        <v>40</v>
      </c>
      <c r="C216" s="18"/>
      <c r="D216" s="18"/>
      <c r="E216" s="18"/>
      <c r="F216" s="18"/>
      <c r="G216" s="18"/>
      <c r="H216" s="18"/>
      <c r="I216" s="72"/>
    </row>
    <row r="217" spans="1:9" ht="63" x14ac:dyDescent="0.25">
      <c r="A217" s="102" t="s">
        <v>52</v>
      </c>
      <c r="B217" s="38" t="s">
        <v>40</v>
      </c>
      <c r="C217" s="7"/>
      <c r="D217" s="8">
        <f t="shared" ref="D217:I217" si="66">IF(C215=0,0,D215/C215/IF(D216&lt;&gt;0,D216,100)*10000)</f>
        <v>0</v>
      </c>
      <c r="E217" s="8">
        <f t="shared" si="66"/>
        <v>0</v>
      </c>
      <c r="F217" s="8">
        <f t="shared" si="66"/>
        <v>0</v>
      </c>
      <c r="G217" s="8">
        <f t="shared" si="66"/>
        <v>0</v>
      </c>
      <c r="H217" s="8">
        <f t="shared" si="66"/>
        <v>0</v>
      </c>
      <c r="I217" s="63">
        <f t="shared" si="66"/>
        <v>0</v>
      </c>
    </row>
    <row r="218" spans="1:9" ht="47.25" x14ac:dyDescent="0.25">
      <c r="A218" s="74" t="s">
        <v>14</v>
      </c>
      <c r="B218" s="19"/>
      <c r="C218" s="10"/>
      <c r="D218" s="11"/>
      <c r="E218" s="11"/>
      <c r="F218" s="11"/>
      <c r="G218" s="11"/>
      <c r="H218" s="11"/>
      <c r="I218" s="68"/>
    </row>
    <row r="219" spans="1:9" ht="31.5" x14ac:dyDescent="0.25">
      <c r="A219" s="77" t="s">
        <v>50</v>
      </c>
      <c r="B219" s="19" t="s">
        <v>45</v>
      </c>
      <c r="C219" s="49">
        <v>0</v>
      </c>
      <c r="D219" s="49">
        <v>773.7</v>
      </c>
      <c r="E219" s="49">
        <v>865.6</v>
      </c>
      <c r="F219" s="18">
        <v>781</v>
      </c>
      <c r="G219" s="18">
        <v>781</v>
      </c>
      <c r="H219" s="18">
        <v>835</v>
      </c>
      <c r="I219" s="72">
        <v>866</v>
      </c>
    </row>
    <row r="220" spans="1:9" ht="63" x14ac:dyDescent="0.25">
      <c r="A220" s="77" t="s">
        <v>51</v>
      </c>
      <c r="B220" s="19" t="s">
        <v>40</v>
      </c>
      <c r="C220" s="18"/>
      <c r="D220" s="18"/>
      <c r="E220" s="18"/>
      <c r="F220" s="18"/>
      <c r="G220" s="18"/>
      <c r="H220" s="18"/>
      <c r="I220" s="72"/>
    </row>
    <row r="221" spans="1:9" ht="63" x14ac:dyDescent="0.25">
      <c r="A221" s="102" t="s">
        <v>52</v>
      </c>
      <c r="B221" s="38" t="s">
        <v>40</v>
      </c>
      <c r="C221" s="7"/>
      <c r="D221" s="8">
        <f t="shared" ref="D221:I221" si="67">IF(C219=0,0,D219/C219/IF(D220&lt;&gt;0,D220,100)*10000)</f>
        <v>0</v>
      </c>
      <c r="E221" s="8">
        <f t="shared" si="67"/>
        <v>111.87798888458057</v>
      </c>
      <c r="F221" s="8">
        <f t="shared" si="67"/>
        <v>90.226432532347488</v>
      </c>
      <c r="G221" s="8">
        <f t="shared" si="67"/>
        <v>100</v>
      </c>
      <c r="H221" s="8">
        <f t="shared" si="67"/>
        <v>106.91421254801537</v>
      </c>
      <c r="I221" s="63">
        <f t="shared" si="67"/>
        <v>103.71257485029942</v>
      </c>
    </row>
    <row r="222" spans="1:9" ht="15.75" x14ac:dyDescent="0.25">
      <c r="A222" s="74" t="s">
        <v>15</v>
      </c>
      <c r="B222" s="51"/>
      <c r="C222" s="10"/>
      <c r="D222" s="11"/>
      <c r="E222" s="11"/>
      <c r="F222" s="11"/>
      <c r="G222" s="11"/>
      <c r="H222" s="11"/>
      <c r="I222" s="68"/>
    </row>
    <row r="223" spans="1:9" ht="31.5" x14ac:dyDescent="0.25">
      <c r="A223" s="77" t="s">
        <v>50</v>
      </c>
      <c r="B223" s="19" t="s">
        <v>45</v>
      </c>
      <c r="C223" s="49">
        <v>0</v>
      </c>
      <c r="D223" s="49">
        <v>0</v>
      </c>
      <c r="E223" s="49">
        <v>0</v>
      </c>
      <c r="F223" s="18"/>
      <c r="G223" s="18"/>
      <c r="H223" s="18"/>
      <c r="I223" s="72"/>
    </row>
    <row r="224" spans="1:9" ht="63" x14ac:dyDescent="0.25">
      <c r="A224" s="77" t="s">
        <v>51</v>
      </c>
      <c r="B224" s="19" t="s">
        <v>40</v>
      </c>
      <c r="C224" s="18"/>
      <c r="D224" s="18"/>
      <c r="E224" s="18"/>
      <c r="F224" s="18"/>
      <c r="G224" s="18"/>
      <c r="H224" s="18"/>
      <c r="I224" s="72"/>
    </row>
    <row r="225" spans="1:9" ht="63" x14ac:dyDescent="0.25">
      <c r="A225" s="102" t="s">
        <v>52</v>
      </c>
      <c r="B225" s="38" t="s">
        <v>40</v>
      </c>
      <c r="C225" s="7"/>
      <c r="D225" s="8">
        <f t="shared" ref="D225:I225" si="68">IF(C223=0,0,D223/C223/IF(D224&lt;&gt;0,D224,100)*10000)</f>
        <v>0</v>
      </c>
      <c r="E225" s="8">
        <f t="shared" si="68"/>
        <v>0</v>
      </c>
      <c r="F225" s="8">
        <f t="shared" si="68"/>
        <v>0</v>
      </c>
      <c r="G225" s="8">
        <f t="shared" si="68"/>
        <v>0</v>
      </c>
      <c r="H225" s="8">
        <f t="shared" si="68"/>
        <v>0</v>
      </c>
      <c r="I225" s="63">
        <f t="shared" si="68"/>
        <v>0</v>
      </c>
    </row>
    <row r="226" spans="1:9" ht="31.5" x14ac:dyDescent="0.25">
      <c r="A226" s="74" t="s">
        <v>16</v>
      </c>
      <c r="B226" s="19"/>
      <c r="C226" s="10"/>
      <c r="D226" s="11"/>
      <c r="E226" s="11"/>
      <c r="F226" s="11"/>
      <c r="G226" s="11"/>
      <c r="H226" s="11"/>
      <c r="I226" s="68"/>
    </row>
    <row r="227" spans="1:9" ht="31.5" x14ac:dyDescent="0.25">
      <c r="A227" s="77" t="s">
        <v>50</v>
      </c>
      <c r="B227" s="19" t="s">
        <v>45</v>
      </c>
      <c r="C227" s="49">
        <v>0</v>
      </c>
      <c r="D227" s="49">
        <v>0</v>
      </c>
      <c r="E227" s="49">
        <v>0</v>
      </c>
      <c r="F227" s="18"/>
      <c r="G227" s="18"/>
      <c r="H227" s="18"/>
      <c r="I227" s="72"/>
    </row>
    <row r="228" spans="1:9" ht="63" x14ac:dyDescent="0.25">
      <c r="A228" s="77" t="s">
        <v>51</v>
      </c>
      <c r="B228" s="19" t="s">
        <v>40</v>
      </c>
      <c r="C228" s="18"/>
      <c r="D228" s="18"/>
      <c r="E228" s="18"/>
      <c r="F228" s="18"/>
      <c r="G228" s="18"/>
      <c r="H228" s="18"/>
      <c r="I228" s="72"/>
    </row>
    <row r="229" spans="1:9" ht="63" x14ac:dyDescent="0.25">
      <c r="A229" s="102" t="s">
        <v>52</v>
      </c>
      <c r="B229" s="38" t="s">
        <v>40</v>
      </c>
      <c r="C229" s="7"/>
      <c r="D229" s="8">
        <f t="shared" ref="D229:I229" si="69">IF(C227=0,0,D227/C227/IF(D228&lt;&gt;0,D228,100)*10000)</f>
        <v>0</v>
      </c>
      <c r="E229" s="8">
        <f t="shared" si="69"/>
        <v>0</v>
      </c>
      <c r="F229" s="8">
        <f t="shared" si="69"/>
        <v>0</v>
      </c>
      <c r="G229" s="8">
        <f t="shared" si="69"/>
        <v>0</v>
      </c>
      <c r="H229" s="8">
        <f t="shared" si="69"/>
        <v>0</v>
      </c>
      <c r="I229" s="63">
        <f t="shared" si="69"/>
        <v>0</v>
      </c>
    </row>
    <row r="230" spans="1:9" ht="63" x14ac:dyDescent="0.25">
      <c r="A230" s="74" t="s">
        <v>17</v>
      </c>
      <c r="B230" s="51"/>
      <c r="C230" s="10"/>
      <c r="D230" s="11"/>
      <c r="E230" s="11"/>
      <c r="F230" s="11"/>
      <c r="G230" s="11"/>
      <c r="H230" s="11"/>
      <c r="I230" s="68"/>
    </row>
    <row r="231" spans="1:9" ht="31.5" x14ac:dyDescent="0.25">
      <c r="A231" s="77" t="s">
        <v>50</v>
      </c>
      <c r="B231" s="19" t="s">
        <v>45</v>
      </c>
      <c r="C231" s="49">
        <v>0</v>
      </c>
      <c r="D231" s="49">
        <v>0</v>
      </c>
      <c r="E231" s="49">
        <v>0</v>
      </c>
      <c r="F231" s="18"/>
      <c r="G231" s="18"/>
      <c r="H231" s="18"/>
      <c r="I231" s="72"/>
    </row>
    <row r="232" spans="1:9" ht="63" x14ac:dyDescent="0.25">
      <c r="A232" s="77" t="s">
        <v>51</v>
      </c>
      <c r="B232" s="19" t="s">
        <v>40</v>
      </c>
      <c r="C232" s="18"/>
      <c r="D232" s="18"/>
      <c r="E232" s="18"/>
      <c r="F232" s="18"/>
      <c r="G232" s="18"/>
      <c r="H232" s="18"/>
      <c r="I232" s="72"/>
    </row>
    <row r="233" spans="1:9" ht="63" x14ac:dyDescent="0.25">
      <c r="A233" s="102" t="s">
        <v>52</v>
      </c>
      <c r="B233" s="38" t="s">
        <v>40</v>
      </c>
      <c r="C233" s="7"/>
      <c r="D233" s="8">
        <f t="shared" ref="D233:I233" si="70">IF(C231=0,0,D231/C231/IF(D232&lt;&gt;0,D232,100)*10000)</f>
        <v>0</v>
      </c>
      <c r="E233" s="8">
        <f t="shared" si="70"/>
        <v>0</v>
      </c>
      <c r="F233" s="8">
        <f t="shared" si="70"/>
        <v>0</v>
      </c>
      <c r="G233" s="8">
        <f t="shared" si="70"/>
        <v>0</v>
      </c>
      <c r="H233" s="8">
        <f t="shared" si="70"/>
        <v>0</v>
      </c>
      <c r="I233" s="63">
        <f t="shared" si="70"/>
        <v>0</v>
      </c>
    </row>
    <row r="234" spans="1:9" ht="31.5" x14ac:dyDescent="0.25">
      <c r="A234" s="74" t="s">
        <v>18</v>
      </c>
      <c r="B234" s="19"/>
      <c r="C234" s="10"/>
      <c r="D234" s="11"/>
      <c r="E234" s="11"/>
      <c r="F234" s="11"/>
      <c r="G234" s="11"/>
      <c r="H234" s="11"/>
      <c r="I234" s="68"/>
    </row>
    <row r="235" spans="1:9" ht="31.5" x14ac:dyDescent="0.25">
      <c r="A235" s="77" t="s">
        <v>50</v>
      </c>
      <c r="B235" s="19" t="s">
        <v>45</v>
      </c>
      <c r="C235" s="49">
        <v>0</v>
      </c>
      <c r="D235" s="49">
        <v>0</v>
      </c>
      <c r="E235" s="49">
        <v>0</v>
      </c>
      <c r="F235" s="18"/>
      <c r="G235" s="18"/>
      <c r="H235" s="18"/>
      <c r="I235" s="72"/>
    </row>
    <row r="236" spans="1:9" ht="63" x14ac:dyDescent="0.25">
      <c r="A236" s="77" t="s">
        <v>51</v>
      </c>
      <c r="B236" s="19" t="s">
        <v>40</v>
      </c>
      <c r="C236" s="18"/>
      <c r="D236" s="18"/>
      <c r="E236" s="18"/>
      <c r="F236" s="18"/>
      <c r="G236" s="18"/>
      <c r="H236" s="18"/>
      <c r="I236" s="72"/>
    </row>
    <row r="237" spans="1:9" ht="63" x14ac:dyDescent="0.25">
      <c r="A237" s="102" t="s">
        <v>52</v>
      </c>
      <c r="B237" s="38" t="s">
        <v>40</v>
      </c>
      <c r="C237" s="7"/>
      <c r="D237" s="8">
        <f t="shared" ref="D237:I237" si="71">IF(C235=0,0,D235/C235/IF(D236&lt;&gt;0,D236,100)*10000)</f>
        <v>0</v>
      </c>
      <c r="E237" s="8">
        <f t="shared" si="71"/>
        <v>0</v>
      </c>
      <c r="F237" s="8">
        <f t="shared" si="71"/>
        <v>0</v>
      </c>
      <c r="G237" s="8">
        <f t="shared" si="71"/>
        <v>0</v>
      </c>
      <c r="H237" s="8">
        <f t="shared" si="71"/>
        <v>0</v>
      </c>
      <c r="I237" s="63">
        <f t="shared" si="71"/>
        <v>0</v>
      </c>
    </row>
    <row r="238" spans="1:9" ht="15.75" x14ac:dyDescent="0.25">
      <c r="A238" s="103" t="s">
        <v>19</v>
      </c>
      <c r="B238" s="51"/>
      <c r="C238" s="10"/>
      <c r="D238" s="11"/>
      <c r="E238" s="11"/>
      <c r="F238" s="11"/>
      <c r="G238" s="11"/>
      <c r="H238" s="11"/>
      <c r="I238" s="68"/>
    </row>
    <row r="239" spans="1:9" ht="31.5" x14ac:dyDescent="0.25">
      <c r="A239" s="77" t="s">
        <v>50</v>
      </c>
      <c r="B239" s="19" t="s">
        <v>45</v>
      </c>
      <c r="C239" s="49">
        <v>0</v>
      </c>
      <c r="D239" s="49">
        <v>0</v>
      </c>
      <c r="E239" s="49">
        <v>0</v>
      </c>
      <c r="F239" s="18"/>
      <c r="G239" s="18"/>
      <c r="H239" s="18"/>
      <c r="I239" s="72"/>
    </row>
    <row r="240" spans="1:9" ht="63" x14ac:dyDescent="0.25">
      <c r="A240" s="77" t="s">
        <v>51</v>
      </c>
      <c r="B240" s="19" t="s">
        <v>40</v>
      </c>
      <c r="C240" s="18"/>
      <c r="D240" s="18"/>
      <c r="E240" s="18"/>
      <c r="F240" s="18"/>
      <c r="G240" s="18"/>
      <c r="H240" s="18"/>
      <c r="I240" s="72"/>
    </row>
    <row r="241" spans="1:9" ht="63" x14ac:dyDescent="0.25">
      <c r="A241" s="102" t="s">
        <v>52</v>
      </c>
      <c r="B241" s="38" t="s">
        <v>40</v>
      </c>
      <c r="C241" s="7"/>
      <c r="D241" s="8">
        <f t="shared" ref="D241:I241" si="72">IF(C239=0,0,D239/C239/IF(D240&lt;&gt;0,D240,100)*10000)</f>
        <v>0</v>
      </c>
      <c r="E241" s="8">
        <f t="shared" si="72"/>
        <v>0</v>
      </c>
      <c r="F241" s="8">
        <f t="shared" si="72"/>
        <v>0</v>
      </c>
      <c r="G241" s="8">
        <f t="shared" si="72"/>
        <v>0</v>
      </c>
      <c r="H241" s="8">
        <f t="shared" si="72"/>
        <v>0</v>
      </c>
      <c r="I241" s="63">
        <f t="shared" si="72"/>
        <v>0</v>
      </c>
    </row>
    <row r="242" spans="1:9" ht="15.75" x14ac:dyDescent="0.25">
      <c r="A242" s="66"/>
      <c r="B242" s="3"/>
      <c r="C242" s="10"/>
      <c r="D242" s="11"/>
      <c r="E242" s="11"/>
      <c r="F242" s="11"/>
      <c r="G242" s="11"/>
      <c r="H242" s="11"/>
      <c r="I242" s="68">
        <f>I287+I332</f>
        <v>0</v>
      </c>
    </row>
    <row r="243" spans="1:9" ht="31.5" x14ac:dyDescent="0.25">
      <c r="A243" s="94" t="s">
        <v>60</v>
      </c>
      <c r="B243" s="3" t="s">
        <v>45</v>
      </c>
      <c r="C243" s="18">
        <f>ROUND(C248+C252+C256+C260+C264+C268+C272+C276+C280+C284,1)</f>
        <v>0</v>
      </c>
      <c r="D243" s="18">
        <f t="shared" ref="D243:I243" si="73">ROUND(D248+D252+D256+D260+D264+D268+D272+D276+D280+D284,1)</f>
        <v>108.1</v>
      </c>
      <c r="E243" s="18">
        <f t="shared" si="73"/>
        <v>123.6</v>
      </c>
      <c r="F243" s="18">
        <f t="shared" si="73"/>
        <v>51.3</v>
      </c>
      <c r="G243" s="18">
        <f t="shared" si="73"/>
        <v>44.3</v>
      </c>
      <c r="H243" s="18">
        <f t="shared" si="73"/>
        <v>66.099999999999994</v>
      </c>
      <c r="I243" s="72">
        <f t="shared" si="73"/>
        <v>61.1</v>
      </c>
    </row>
    <row r="244" spans="1:9" ht="63" x14ac:dyDescent="0.25">
      <c r="A244" s="66" t="s">
        <v>51</v>
      </c>
      <c r="B244" s="3" t="s">
        <v>40</v>
      </c>
      <c r="C244" s="48">
        <v>0</v>
      </c>
      <c r="D244" s="48">
        <v>99.996299722479193</v>
      </c>
      <c r="E244" s="48">
        <v>99.990291262135926</v>
      </c>
      <c r="F244" s="48">
        <v>99.922027290448341</v>
      </c>
      <c r="G244" s="48">
        <v>99.909706546275402</v>
      </c>
      <c r="H244" s="48">
        <v>99.939485627836618</v>
      </c>
      <c r="I244" s="101">
        <v>99.934533551554821</v>
      </c>
    </row>
    <row r="245" spans="1:9" ht="63" x14ac:dyDescent="0.25">
      <c r="A245" s="98" t="s">
        <v>52</v>
      </c>
      <c r="B245" s="6" t="s">
        <v>40</v>
      </c>
      <c r="C245" s="44"/>
      <c r="D245" s="8">
        <f t="shared" ref="D245:I245" si="74">IF(C243=0,0,D243/C243/IF(D244&lt;&gt;0,D244,100)*10000)</f>
        <v>0</v>
      </c>
      <c r="E245" s="8">
        <f t="shared" si="74"/>
        <v>114.34967730357231</v>
      </c>
      <c r="F245" s="8">
        <f t="shared" si="74"/>
        <v>41.537242082056444</v>
      </c>
      <c r="G245" s="8">
        <f t="shared" si="74"/>
        <v>86.432819005892</v>
      </c>
      <c r="H245" s="8">
        <f t="shared" si="74"/>
        <v>149.3002804072363</v>
      </c>
      <c r="I245" s="63">
        <f t="shared" si="74"/>
        <v>92.49625749430264</v>
      </c>
    </row>
    <row r="246" spans="1:9" ht="126" x14ac:dyDescent="0.25">
      <c r="A246" s="104" t="s">
        <v>61</v>
      </c>
      <c r="B246" s="3"/>
      <c r="C246" s="33">
        <f t="shared" ref="C246:H246" si="75">ROUND(C243-(C248+C252+C256+C260+C264+C268+C272+C276+C280+C284),1)</f>
        <v>0</v>
      </c>
      <c r="D246" s="33">
        <f t="shared" si="75"/>
        <v>0</v>
      </c>
      <c r="E246" s="33">
        <f t="shared" si="75"/>
        <v>0</v>
      </c>
      <c r="F246" s="33">
        <f t="shared" si="75"/>
        <v>0</v>
      </c>
      <c r="G246" s="33">
        <f t="shared" si="75"/>
        <v>0</v>
      </c>
      <c r="H246" s="33">
        <f t="shared" si="75"/>
        <v>0</v>
      </c>
      <c r="I246" s="90">
        <f t="shared" ref="I246" si="76">I243-(I248+I252+I256+I260+I264+I268+I272+I276+I280+I284)</f>
        <v>3.9999999999999147E-2</v>
      </c>
    </row>
    <row r="247" spans="1:9" ht="15.75" x14ac:dyDescent="0.25">
      <c r="A247" s="105" t="s">
        <v>10</v>
      </c>
      <c r="B247" s="3"/>
      <c r="C247" s="36"/>
      <c r="D247" s="36"/>
      <c r="E247" s="36"/>
      <c r="F247" s="36"/>
      <c r="G247" s="36"/>
      <c r="H247" s="36"/>
      <c r="I247" s="99"/>
    </row>
    <row r="248" spans="1:9" ht="31.5" x14ac:dyDescent="0.25">
      <c r="A248" s="66" t="s">
        <v>50</v>
      </c>
      <c r="B248" s="3" t="s">
        <v>45</v>
      </c>
      <c r="C248" s="5">
        <f>C293+C338</f>
        <v>0</v>
      </c>
      <c r="D248" s="5">
        <f t="shared" ref="D248:I248" si="77">D293+D338</f>
        <v>0</v>
      </c>
      <c r="E248" s="5">
        <f t="shared" si="77"/>
        <v>0</v>
      </c>
      <c r="F248" s="5">
        <f t="shared" si="77"/>
        <v>0</v>
      </c>
      <c r="G248" s="5">
        <f t="shared" si="77"/>
        <v>0</v>
      </c>
      <c r="H248" s="5">
        <f t="shared" si="77"/>
        <v>0</v>
      </c>
      <c r="I248" s="61">
        <f t="shared" si="77"/>
        <v>0</v>
      </c>
    </row>
    <row r="249" spans="1:9" ht="63" x14ac:dyDescent="0.25">
      <c r="A249" s="66" t="s">
        <v>51</v>
      </c>
      <c r="B249" s="3" t="s">
        <v>40</v>
      </c>
      <c r="C249" s="18"/>
      <c r="D249" s="18"/>
      <c r="E249" s="18"/>
      <c r="F249" s="18"/>
      <c r="G249" s="18"/>
      <c r="H249" s="18"/>
      <c r="I249" s="72"/>
    </row>
    <row r="250" spans="1:9" ht="63" x14ac:dyDescent="0.25">
      <c r="A250" s="98" t="s">
        <v>52</v>
      </c>
      <c r="B250" s="6" t="s">
        <v>40</v>
      </c>
      <c r="C250" s="7"/>
      <c r="D250" s="8">
        <f t="shared" ref="D250:I250" si="78">IF(C248=0,0,D248/C248/IF(D249&lt;&gt;0,D249,100)*10000)</f>
        <v>0</v>
      </c>
      <c r="E250" s="8">
        <f t="shared" si="78"/>
        <v>0</v>
      </c>
      <c r="F250" s="8">
        <f t="shared" si="78"/>
        <v>0</v>
      </c>
      <c r="G250" s="8">
        <f t="shared" si="78"/>
        <v>0</v>
      </c>
      <c r="H250" s="8">
        <f t="shared" si="78"/>
        <v>0</v>
      </c>
      <c r="I250" s="63">
        <f t="shared" si="78"/>
        <v>0</v>
      </c>
    </row>
    <row r="251" spans="1:9" ht="31.5" x14ac:dyDescent="0.25">
      <c r="A251" s="94" t="s">
        <v>11</v>
      </c>
      <c r="B251" s="3"/>
      <c r="C251" s="36"/>
      <c r="D251" s="36"/>
      <c r="E251" s="36"/>
      <c r="F251" s="36"/>
      <c r="G251" s="36"/>
      <c r="H251" s="36"/>
      <c r="I251" s="99"/>
    </row>
    <row r="252" spans="1:9" ht="31.5" x14ac:dyDescent="0.25">
      <c r="A252" s="66" t="s">
        <v>50</v>
      </c>
      <c r="B252" s="3" t="s">
        <v>45</v>
      </c>
      <c r="C252" s="5">
        <f t="shared" ref="C252:I252" si="79">C297+C342</f>
        <v>0</v>
      </c>
      <c r="D252" s="5">
        <f t="shared" si="79"/>
        <v>0</v>
      </c>
      <c r="E252" s="5">
        <f t="shared" si="79"/>
        <v>0</v>
      </c>
      <c r="F252" s="5">
        <f t="shared" si="79"/>
        <v>0</v>
      </c>
      <c r="G252" s="5">
        <f t="shared" si="79"/>
        <v>0</v>
      </c>
      <c r="H252" s="5">
        <f t="shared" si="79"/>
        <v>0</v>
      </c>
      <c r="I252" s="61">
        <f t="shared" si="79"/>
        <v>0</v>
      </c>
    </row>
    <row r="253" spans="1:9" ht="63" x14ac:dyDescent="0.25">
      <c r="A253" s="66" t="s">
        <v>51</v>
      </c>
      <c r="B253" s="3" t="s">
        <v>40</v>
      </c>
      <c r="C253" s="18"/>
      <c r="D253" s="18"/>
      <c r="E253" s="18"/>
      <c r="F253" s="18"/>
      <c r="G253" s="18"/>
      <c r="H253" s="18"/>
      <c r="I253" s="72"/>
    </row>
    <row r="254" spans="1:9" ht="63" x14ac:dyDescent="0.25">
      <c r="A254" s="98" t="s">
        <v>52</v>
      </c>
      <c r="B254" s="6" t="s">
        <v>40</v>
      </c>
      <c r="C254" s="7"/>
      <c r="D254" s="8">
        <f t="shared" ref="D254:I254" si="80">IF(C252=0,0,D252/C252/IF(D253&lt;&gt;0,D253,100)*10000)</f>
        <v>0</v>
      </c>
      <c r="E254" s="8">
        <f t="shared" si="80"/>
        <v>0</v>
      </c>
      <c r="F254" s="8">
        <f t="shared" si="80"/>
        <v>0</v>
      </c>
      <c r="G254" s="8">
        <f t="shared" si="80"/>
        <v>0</v>
      </c>
      <c r="H254" s="8">
        <f t="shared" si="80"/>
        <v>0</v>
      </c>
      <c r="I254" s="63">
        <f t="shared" si="80"/>
        <v>0</v>
      </c>
    </row>
    <row r="255" spans="1:9" ht="47.25" x14ac:dyDescent="0.25">
      <c r="A255" s="94" t="s">
        <v>59</v>
      </c>
      <c r="B255" s="3"/>
      <c r="C255" s="36"/>
      <c r="D255" s="36"/>
      <c r="E255" s="36"/>
      <c r="F255" s="36"/>
      <c r="G255" s="36"/>
      <c r="H255" s="36"/>
      <c r="I255" s="99"/>
    </row>
    <row r="256" spans="1:9" ht="31.5" x14ac:dyDescent="0.25">
      <c r="A256" s="66" t="s">
        <v>50</v>
      </c>
      <c r="B256" s="3" t="s">
        <v>45</v>
      </c>
      <c r="C256" s="5">
        <f t="shared" ref="C256:I256" si="81">C301+C346</f>
        <v>0</v>
      </c>
      <c r="D256" s="5">
        <f t="shared" si="81"/>
        <v>0</v>
      </c>
      <c r="E256" s="5">
        <f t="shared" si="81"/>
        <v>0</v>
      </c>
      <c r="F256" s="5">
        <f t="shared" si="81"/>
        <v>0</v>
      </c>
      <c r="G256" s="5">
        <f t="shared" si="81"/>
        <v>0</v>
      </c>
      <c r="H256" s="5">
        <f t="shared" si="81"/>
        <v>0</v>
      </c>
      <c r="I256" s="61">
        <f t="shared" si="81"/>
        <v>0</v>
      </c>
    </row>
    <row r="257" spans="1:9" ht="63" x14ac:dyDescent="0.25">
      <c r="A257" s="66" t="s">
        <v>51</v>
      </c>
      <c r="B257" s="3" t="s">
        <v>40</v>
      </c>
      <c r="C257" s="18"/>
      <c r="D257" s="18"/>
      <c r="E257" s="18"/>
      <c r="F257" s="18"/>
      <c r="G257" s="18"/>
      <c r="H257" s="18"/>
      <c r="I257" s="72"/>
    </row>
    <row r="258" spans="1:9" ht="63" x14ac:dyDescent="0.25">
      <c r="A258" s="98" t="s">
        <v>52</v>
      </c>
      <c r="B258" s="6" t="s">
        <v>40</v>
      </c>
      <c r="C258" s="7"/>
      <c r="D258" s="8">
        <f t="shared" ref="D258:I258" si="82">IF(C256=0,0,D256/C256/IF(D257&lt;&gt;0,D257,100)*10000)</f>
        <v>0</v>
      </c>
      <c r="E258" s="8">
        <f t="shared" si="82"/>
        <v>0</v>
      </c>
      <c r="F258" s="8">
        <f t="shared" si="82"/>
        <v>0</v>
      </c>
      <c r="G258" s="8">
        <f t="shared" si="82"/>
        <v>0</v>
      </c>
      <c r="H258" s="8">
        <f t="shared" si="82"/>
        <v>0</v>
      </c>
      <c r="I258" s="63">
        <f t="shared" si="82"/>
        <v>0</v>
      </c>
    </row>
    <row r="259" spans="1:9" ht="15.75" x14ac:dyDescent="0.25">
      <c r="A259" s="60" t="s">
        <v>13</v>
      </c>
      <c r="B259" s="3"/>
      <c r="C259" s="36"/>
      <c r="D259" s="36"/>
      <c r="E259" s="36"/>
      <c r="F259" s="36"/>
      <c r="G259" s="36"/>
      <c r="H259" s="36"/>
      <c r="I259" s="99"/>
    </row>
    <row r="260" spans="1:9" ht="31.5" x14ac:dyDescent="0.25">
      <c r="A260" s="66" t="s">
        <v>50</v>
      </c>
      <c r="B260" s="3" t="s">
        <v>45</v>
      </c>
      <c r="C260" s="5">
        <f t="shared" ref="C260:I260" si="83">C305+C350</f>
        <v>0</v>
      </c>
      <c r="D260" s="5">
        <f t="shared" si="83"/>
        <v>0</v>
      </c>
      <c r="E260" s="5">
        <f t="shared" si="83"/>
        <v>0</v>
      </c>
      <c r="F260" s="5">
        <f t="shared" si="83"/>
        <v>0</v>
      </c>
      <c r="G260" s="5">
        <f t="shared" si="83"/>
        <v>0</v>
      </c>
      <c r="H260" s="5">
        <f t="shared" si="83"/>
        <v>0</v>
      </c>
      <c r="I260" s="61">
        <f t="shared" si="83"/>
        <v>0</v>
      </c>
    </row>
    <row r="261" spans="1:9" ht="63" x14ac:dyDescent="0.25">
      <c r="A261" s="66" t="s">
        <v>51</v>
      </c>
      <c r="B261" s="3" t="s">
        <v>40</v>
      </c>
      <c r="C261" s="18"/>
      <c r="D261" s="18"/>
      <c r="E261" s="18"/>
      <c r="F261" s="18"/>
      <c r="G261" s="18"/>
      <c r="H261" s="18"/>
      <c r="I261" s="72"/>
    </row>
    <row r="262" spans="1:9" ht="63" x14ac:dyDescent="0.25">
      <c r="A262" s="98" t="s">
        <v>62</v>
      </c>
      <c r="B262" s="6" t="s">
        <v>40</v>
      </c>
      <c r="C262" s="7"/>
      <c r="D262" s="8">
        <f t="shared" ref="D262:I262" si="84">IF(C260=0,0,D260/C260/IF(D261&lt;&gt;0,D261,100)*10000)</f>
        <v>0</v>
      </c>
      <c r="E262" s="8">
        <f t="shared" si="84"/>
        <v>0</v>
      </c>
      <c r="F262" s="8">
        <f t="shared" si="84"/>
        <v>0</v>
      </c>
      <c r="G262" s="8">
        <f t="shared" si="84"/>
        <v>0</v>
      </c>
      <c r="H262" s="8">
        <f t="shared" si="84"/>
        <v>0</v>
      </c>
      <c r="I262" s="63">
        <f t="shared" si="84"/>
        <v>0</v>
      </c>
    </row>
    <row r="263" spans="1:9" ht="31.5" x14ac:dyDescent="0.25">
      <c r="A263" s="94" t="s">
        <v>62</v>
      </c>
      <c r="B263" s="3"/>
      <c r="C263" s="36"/>
      <c r="D263" s="36"/>
      <c r="E263" s="36"/>
      <c r="F263" s="36"/>
      <c r="G263" s="36"/>
      <c r="H263" s="36"/>
      <c r="I263" s="99"/>
    </row>
    <row r="264" spans="1:9" ht="31.5" x14ac:dyDescent="0.25">
      <c r="A264" s="66" t="s">
        <v>50</v>
      </c>
      <c r="B264" s="3" t="s">
        <v>45</v>
      </c>
      <c r="C264" s="5">
        <f t="shared" ref="C264:I264" si="85">C309+C354</f>
        <v>0</v>
      </c>
      <c r="D264" s="5">
        <f t="shared" si="85"/>
        <v>108.096</v>
      </c>
      <c r="E264" s="5">
        <f t="shared" si="85"/>
        <v>123.58799999999999</v>
      </c>
      <c r="F264" s="5">
        <f t="shared" si="85"/>
        <v>51.26</v>
      </c>
      <c r="G264" s="5">
        <f t="shared" si="85"/>
        <v>44.26</v>
      </c>
      <c r="H264" s="5">
        <f t="shared" si="85"/>
        <v>66.06</v>
      </c>
      <c r="I264" s="61">
        <f t="shared" si="85"/>
        <v>61.06</v>
      </c>
    </row>
    <row r="265" spans="1:9" ht="63" x14ac:dyDescent="0.25">
      <c r="A265" s="66" t="s">
        <v>51</v>
      </c>
      <c r="B265" s="3" t="s">
        <v>40</v>
      </c>
      <c r="C265" s="18"/>
      <c r="D265" s="18"/>
      <c r="E265" s="18"/>
      <c r="F265" s="18"/>
      <c r="G265" s="18"/>
      <c r="H265" s="18"/>
      <c r="I265" s="72"/>
    </row>
    <row r="266" spans="1:9" ht="63" x14ac:dyDescent="0.25">
      <c r="A266" s="98" t="s">
        <v>52</v>
      </c>
      <c r="B266" s="6" t="s">
        <v>40</v>
      </c>
      <c r="C266" s="7"/>
      <c r="D266" s="8">
        <f t="shared" ref="D266:I266" si="86">IF(C264=0,0,D264/C264/IF(D265&lt;&gt;0,D265,100)*10000)</f>
        <v>0</v>
      </c>
      <c r="E266" s="8">
        <f t="shared" si="86"/>
        <v>114.3317051509769</v>
      </c>
      <c r="F266" s="8">
        <f t="shared" si="86"/>
        <v>41.476518755866259</v>
      </c>
      <c r="G266" s="8">
        <f t="shared" si="86"/>
        <v>86.344127975029252</v>
      </c>
      <c r="H266" s="8">
        <f t="shared" si="86"/>
        <v>149.25440578400361</v>
      </c>
      <c r="I266" s="63">
        <f t="shared" si="86"/>
        <v>92.431123221313953</v>
      </c>
    </row>
    <row r="267" spans="1:9" ht="15.75" x14ac:dyDescent="0.25">
      <c r="A267" s="94" t="s">
        <v>15</v>
      </c>
      <c r="B267" s="2"/>
      <c r="C267" s="36"/>
      <c r="D267" s="36"/>
      <c r="E267" s="36"/>
      <c r="F267" s="36"/>
      <c r="G267" s="36"/>
      <c r="H267" s="36"/>
      <c r="I267" s="99"/>
    </row>
    <row r="268" spans="1:9" ht="31.5" x14ac:dyDescent="0.25">
      <c r="A268" s="66" t="s">
        <v>50</v>
      </c>
      <c r="B268" s="3" t="s">
        <v>45</v>
      </c>
      <c r="C268" s="5">
        <f t="shared" ref="C268:I268" si="87">C313+C358</f>
        <v>0</v>
      </c>
      <c r="D268" s="5">
        <f t="shared" si="87"/>
        <v>0</v>
      </c>
      <c r="E268" s="5">
        <f t="shared" si="87"/>
        <v>0</v>
      </c>
      <c r="F268" s="5">
        <f t="shared" si="87"/>
        <v>0</v>
      </c>
      <c r="G268" s="5">
        <f t="shared" si="87"/>
        <v>0</v>
      </c>
      <c r="H268" s="5">
        <f t="shared" si="87"/>
        <v>0</v>
      </c>
      <c r="I268" s="61">
        <f t="shared" si="87"/>
        <v>0</v>
      </c>
    </row>
    <row r="269" spans="1:9" ht="63" x14ac:dyDescent="0.25">
      <c r="A269" s="66" t="s">
        <v>51</v>
      </c>
      <c r="B269" s="3" t="s">
        <v>40</v>
      </c>
      <c r="C269" s="18"/>
      <c r="D269" s="18"/>
      <c r="E269" s="18"/>
      <c r="F269" s="18"/>
      <c r="G269" s="18"/>
      <c r="H269" s="18"/>
      <c r="I269" s="72"/>
    </row>
    <row r="270" spans="1:9" ht="63" x14ac:dyDescent="0.25">
      <c r="A270" s="98" t="s">
        <v>52</v>
      </c>
      <c r="B270" s="6" t="s">
        <v>40</v>
      </c>
      <c r="C270" s="7"/>
      <c r="D270" s="8">
        <f t="shared" ref="D270:I270" si="88">IF(C268=0,0,D268/C268/IF(D269&lt;&gt;0,D269,100)*10000)</f>
        <v>0</v>
      </c>
      <c r="E270" s="8">
        <f t="shared" si="88"/>
        <v>0</v>
      </c>
      <c r="F270" s="8">
        <f t="shared" si="88"/>
        <v>0</v>
      </c>
      <c r="G270" s="8">
        <f t="shared" si="88"/>
        <v>0</v>
      </c>
      <c r="H270" s="8">
        <f t="shared" si="88"/>
        <v>0</v>
      </c>
      <c r="I270" s="63">
        <f t="shared" si="88"/>
        <v>0</v>
      </c>
    </row>
    <row r="271" spans="1:9" ht="31.5" x14ac:dyDescent="0.25">
      <c r="A271" s="94" t="s">
        <v>16</v>
      </c>
      <c r="B271" s="3"/>
      <c r="C271" s="36"/>
      <c r="D271" s="36"/>
      <c r="E271" s="36"/>
      <c r="F271" s="36"/>
      <c r="G271" s="36"/>
      <c r="H271" s="36"/>
      <c r="I271" s="99"/>
    </row>
    <row r="272" spans="1:9" ht="31.5" x14ac:dyDescent="0.25">
      <c r="A272" s="66" t="s">
        <v>50</v>
      </c>
      <c r="B272" s="3" t="s">
        <v>45</v>
      </c>
      <c r="C272" s="5">
        <f t="shared" ref="C272:I272" si="89">C317+C362</f>
        <v>0</v>
      </c>
      <c r="D272" s="5">
        <f t="shared" si="89"/>
        <v>0</v>
      </c>
      <c r="E272" s="5">
        <f t="shared" si="89"/>
        <v>0</v>
      </c>
      <c r="F272" s="5">
        <f t="shared" si="89"/>
        <v>0</v>
      </c>
      <c r="G272" s="5">
        <f t="shared" si="89"/>
        <v>0</v>
      </c>
      <c r="H272" s="5">
        <f t="shared" si="89"/>
        <v>0</v>
      </c>
      <c r="I272" s="61">
        <f t="shared" si="89"/>
        <v>0</v>
      </c>
    </row>
    <row r="273" spans="1:9" ht="63" x14ac:dyDescent="0.25">
      <c r="A273" s="66" t="s">
        <v>51</v>
      </c>
      <c r="B273" s="3" t="s">
        <v>40</v>
      </c>
      <c r="C273" s="18"/>
      <c r="D273" s="18"/>
      <c r="E273" s="18"/>
      <c r="F273" s="18"/>
      <c r="G273" s="18"/>
      <c r="H273" s="18"/>
      <c r="I273" s="72"/>
    </row>
    <row r="274" spans="1:9" ht="63" x14ac:dyDescent="0.25">
      <c r="A274" s="98" t="s">
        <v>52</v>
      </c>
      <c r="B274" s="6" t="s">
        <v>40</v>
      </c>
      <c r="C274" s="7"/>
      <c r="D274" s="8">
        <f t="shared" ref="D274:I274" si="90">IF(C272=0,0,D272/C272/IF(D273&lt;&gt;0,D273,100)*10000)</f>
        <v>0</v>
      </c>
      <c r="E274" s="8">
        <f t="shared" si="90"/>
        <v>0</v>
      </c>
      <c r="F274" s="8">
        <f t="shared" si="90"/>
        <v>0</v>
      </c>
      <c r="G274" s="8">
        <f t="shared" si="90"/>
        <v>0</v>
      </c>
      <c r="H274" s="8">
        <f t="shared" si="90"/>
        <v>0</v>
      </c>
      <c r="I274" s="63">
        <f t="shared" si="90"/>
        <v>0</v>
      </c>
    </row>
    <row r="275" spans="1:9" ht="63" x14ac:dyDescent="0.25">
      <c r="A275" s="94" t="s">
        <v>17</v>
      </c>
      <c r="B275" s="2"/>
      <c r="C275" s="36"/>
      <c r="D275" s="36"/>
      <c r="E275" s="36"/>
      <c r="F275" s="36"/>
      <c r="G275" s="36"/>
      <c r="H275" s="36"/>
      <c r="I275" s="99"/>
    </row>
    <row r="276" spans="1:9" ht="31.5" x14ac:dyDescent="0.25">
      <c r="A276" s="66" t="s">
        <v>50</v>
      </c>
      <c r="B276" s="3" t="s">
        <v>45</v>
      </c>
      <c r="C276" s="5">
        <f t="shared" ref="C276:I276" si="91">C321+C366</f>
        <v>0</v>
      </c>
      <c r="D276" s="5">
        <f t="shared" si="91"/>
        <v>0</v>
      </c>
      <c r="E276" s="5">
        <f t="shared" si="91"/>
        <v>0</v>
      </c>
      <c r="F276" s="5">
        <f t="shared" si="91"/>
        <v>0</v>
      </c>
      <c r="G276" s="5">
        <f t="shared" si="91"/>
        <v>0</v>
      </c>
      <c r="H276" s="5">
        <f t="shared" si="91"/>
        <v>0</v>
      </c>
      <c r="I276" s="61">
        <f t="shared" si="91"/>
        <v>0</v>
      </c>
    </row>
    <row r="277" spans="1:9" ht="63" x14ac:dyDescent="0.25">
      <c r="A277" s="66" t="s">
        <v>51</v>
      </c>
      <c r="B277" s="3" t="s">
        <v>40</v>
      </c>
      <c r="C277" s="18"/>
      <c r="D277" s="18"/>
      <c r="E277" s="18"/>
      <c r="F277" s="18"/>
      <c r="G277" s="18"/>
      <c r="H277" s="18"/>
      <c r="I277" s="72"/>
    </row>
    <row r="278" spans="1:9" ht="63" x14ac:dyDescent="0.25">
      <c r="A278" s="98" t="s">
        <v>52</v>
      </c>
      <c r="B278" s="6" t="s">
        <v>40</v>
      </c>
      <c r="C278" s="7"/>
      <c r="D278" s="8">
        <f t="shared" ref="D278:I278" si="92">IF(C276=0,0,D276/C276/IF(D277&lt;&gt;0,D277,100)*10000)</f>
        <v>0</v>
      </c>
      <c r="E278" s="8">
        <f t="shared" si="92"/>
        <v>0</v>
      </c>
      <c r="F278" s="8">
        <f t="shared" si="92"/>
        <v>0</v>
      </c>
      <c r="G278" s="8">
        <f t="shared" si="92"/>
        <v>0</v>
      </c>
      <c r="H278" s="8">
        <f t="shared" si="92"/>
        <v>0</v>
      </c>
      <c r="I278" s="63">
        <f t="shared" si="92"/>
        <v>0</v>
      </c>
    </row>
    <row r="279" spans="1:9" ht="47.25" x14ac:dyDescent="0.25">
      <c r="A279" s="94" t="s">
        <v>63</v>
      </c>
      <c r="B279" s="24"/>
      <c r="C279" s="36"/>
      <c r="D279" s="36"/>
      <c r="E279" s="36"/>
      <c r="F279" s="36"/>
      <c r="G279" s="36"/>
      <c r="H279" s="36"/>
      <c r="I279" s="99"/>
    </row>
    <row r="280" spans="1:9" ht="31.5" x14ac:dyDescent="0.25">
      <c r="A280" s="66" t="s">
        <v>50</v>
      </c>
      <c r="B280" s="3" t="s">
        <v>45</v>
      </c>
      <c r="C280" s="5">
        <f t="shared" ref="C280:I280" si="93">C325+C370</f>
        <v>0</v>
      </c>
      <c r="D280" s="5">
        <f t="shared" si="93"/>
        <v>0</v>
      </c>
      <c r="E280" s="5">
        <f t="shared" si="93"/>
        <v>0</v>
      </c>
      <c r="F280" s="5">
        <f t="shared" si="93"/>
        <v>0</v>
      </c>
      <c r="G280" s="5">
        <f t="shared" si="93"/>
        <v>0</v>
      </c>
      <c r="H280" s="5">
        <f t="shared" si="93"/>
        <v>0</v>
      </c>
      <c r="I280" s="61">
        <f t="shared" si="93"/>
        <v>0</v>
      </c>
    </row>
    <row r="281" spans="1:9" ht="63" x14ac:dyDescent="0.25">
      <c r="A281" s="66" t="s">
        <v>51</v>
      </c>
      <c r="B281" s="3" t="s">
        <v>40</v>
      </c>
      <c r="C281" s="18"/>
      <c r="D281" s="18"/>
      <c r="E281" s="18"/>
      <c r="F281" s="18"/>
      <c r="G281" s="18"/>
      <c r="H281" s="18"/>
      <c r="I281" s="72"/>
    </row>
    <row r="282" spans="1:9" ht="63" x14ac:dyDescent="0.25">
      <c r="A282" s="98" t="s">
        <v>52</v>
      </c>
      <c r="B282" s="6" t="s">
        <v>40</v>
      </c>
      <c r="C282" s="7"/>
      <c r="D282" s="8">
        <f t="shared" ref="D282:I282" si="94">IF(C280=0,0,D280/C280/IF(D281&lt;&gt;0,D281,100)*10000)</f>
        <v>0</v>
      </c>
      <c r="E282" s="8">
        <f t="shared" si="94"/>
        <v>0</v>
      </c>
      <c r="F282" s="8">
        <f t="shared" si="94"/>
        <v>0</v>
      </c>
      <c r="G282" s="8">
        <f t="shared" si="94"/>
        <v>0</v>
      </c>
      <c r="H282" s="8">
        <f t="shared" si="94"/>
        <v>0</v>
      </c>
      <c r="I282" s="63">
        <f t="shared" si="94"/>
        <v>0</v>
      </c>
    </row>
    <row r="283" spans="1:9" ht="15.75" x14ac:dyDescent="0.25">
      <c r="A283" s="60" t="s">
        <v>19</v>
      </c>
      <c r="B283" s="2"/>
      <c r="C283" s="36"/>
      <c r="D283" s="36"/>
      <c r="E283" s="36"/>
      <c r="F283" s="36"/>
      <c r="G283" s="36"/>
      <c r="H283" s="36"/>
      <c r="I283" s="99"/>
    </row>
    <row r="284" spans="1:9" ht="31.5" x14ac:dyDescent="0.25">
      <c r="A284" s="66" t="s">
        <v>50</v>
      </c>
      <c r="B284" s="3" t="s">
        <v>45</v>
      </c>
      <c r="C284" s="5">
        <f t="shared" ref="C284:I284" si="95">C329+C374</f>
        <v>0</v>
      </c>
      <c r="D284" s="5">
        <f t="shared" si="95"/>
        <v>0</v>
      </c>
      <c r="E284" s="5">
        <f t="shared" si="95"/>
        <v>0</v>
      </c>
      <c r="F284" s="5">
        <f t="shared" si="95"/>
        <v>0</v>
      </c>
      <c r="G284" s="5">
        <f t="shared" si="95"/>
        <v>0</v>
      </c>
      <c r="H284" s="5">
        <f t="shared" si="95"/>
        <v>0</v>
      </c>
      <c r="I284" s="61">
        <f t="shared" si="95"/>
        <v>0</v>
      </c>
    </row>
    <row r="285" spans="1:9" ht="63" x14ac:dyDescent="0.25">
      <c r="A285" s="66" t="s">
        <v>51</v>
      </c>
      <c r="B285" s="3" t="s">
        <v>40</v>
      </c>
      <c r="C285" s="18"/>
      <c r="D285" s="18"/>
      <c r="E285" s="18"/>
      <c r="F285" s="18"/>
      <c r="G285" s="18"/>
      <c r="H285" s="18"/>
      <c r="I285" s="72"/>
    </row>
    <row r="286" spans="1:9" ht="63" x14ac:dyDescent="0.25">
      <c r="A286" s="98" t="s">
        <v>52</v>
      </c>
      <c r="B286" s="6" t="s">
        <v>40</v>
      </c>
      <c r="C286" s="7"/>
      <c r="D286" s="8">
        <f t="shared" ref="D286:I286" si="96">IF(C284=0,0,D284/C284/IF(D285&lt;&gt;0,D285,100)*10000)</f>
        <v>0</v>
      </c>
      <c r="E286" s="8">
        <f t="shared" si="96"/>
        <v>0</v>
      </c>
      <c r="F286" s="8">
        <f t="shared" si="96"/>
        <v>0</v>
      </c>
      <c r="G286" s="8">
        <f t="shared" si="96"/>
        <v>0</v>
      </c>
      <c r="H286" s="8">
        <f t="shared" si="96"/>
        <v>0</v>
      </c>
      <c r="I286" s="63">
        <f t="shared" si="96"/>
        <v>0</v>
      </c>
    </row>
    <row r="287" spans="1:9" ht="15.75" x14ac:dyDescent="0.25">
      <c r="A287" s="66"/>
      <c r="B287" s="3"/>
      <c r="C287" s="10"/>
      <c r="D287" s="36"/>
      <c r="E287" s="36"/>
      <c r="F287" s="36"/>
      <c r="G287" s="36"/>
      <c r="H287" s="36"/>
      <c r="I287" s="99"/>
    </row>
    <row r="288" spans="1:9" ht="31.5" x14ac:dyDescent="0.25">
      <c r="A288" s="88" t="s">
        <v>64</v>
      </c>
      <c r="B288" s="12" t="s">
        <v>45</v>
      </c>
      <c r="C288" s="22">
        <f>ROUND(C293+C297+C301+C305+C309+C313+C317+C321+C325+C329,1)</f>
        <v>0</v>
      </c>
      <c r="D288" s="22">
        <f t="shared" ref="D288:I288" si="97">ROUND(D293+D297+D301+D305+D309+D313+D317+D321+D325+D329,1)</f>
        <v>41.5</v>
      </c>
      <c r="E288" s="22">
        <f t="shared" si="97"/>
        <v>35</v>
      </c>
      <c r="F288" s="22">
        <f t="shared" si="97"/>
        <v>19</v>
      </c>
      <c r="G288" s="22">
        <f t="shared" si="97"/>
        <v>12</v>
      </c>
      <c r="H288" s="22">
        <f t="shared" si="97"/>
        <v>12</v>
      </c>
      <c r="I288" s="79">
        <f t="shared" si="97"/>
        <v>12</v>
      </c>
    </row>
    <row r="289" spans="1:9" ht="63" x14ac:dyDescent="0.25">
      <c r="A289" s="71" t="s">
        <v>51</v>
      </c>
      <c r="B289" s="12" t="s">
        <v>40</v>
      </c>
      <c r="C289" s="48">
        <v>0</v>
      </c>
      <c r="D289" s="48">
        <v>99.975903614457835</v>
      </c>
      <c r="E289" s="48">
        <v>100.07999999999998</v>
      </c>
      <c r="F289" s="48">
        <v>100</v>
      </c>
      <c r="G289" s="48">
        <v>100</v>
      </c>
      <c r="H289" s="48">
        <v>100</v>
      </c>
      <c r="I289" s="101">
        <v>100</v>
      </c>
    </row>
    <row r="290" spans="1:9" ht="63" x14ac:dyDescent="0.25">
      <c r="A290" s="100" t="s">
        <v>52</v>
      </c>
      <c r="B290" s="37" t="s">
        <v>40</v>
      </c>
      <c r="C290" s="44"/>
      <c r="D290" s="8">
        <f t="shared" ref="D290:I290" si="98">IF(C288=0,0,D288/C288/IF(D289&lt;&gt;0,D289,100)*10000)</f>
        <v>0</v>
      </c>
      <c r="E290" s="8">
        <f t="shared" si="98"/>
        <v>84.269933450829711</v>
      </c>
      <c r="F290" s="8">
        <f t="shared" si="98"/>
        <v>54.285714285714285</v>
      </c>
      <c r="G290" s="8">
        <f t="shared" si="98"/>
        <v>63.157894736842103</v>
      </c>
      <c r="H290" s="8">
        <f t="shared" si="98"/>
        <v>100</v>
      </c>
      <c r="I290" s="63">
        <f t="shared" si="98"/>
        <v>100</v>
      </c>
    </row>
    <row r="291" spans="1:9" ht="110.25" x14ac:dyDescent="0.25">
      <c r="A291" s="106" t="s">
        <v>65</v>
      </c>
      <c r="B291" s="12"/>
      <c r="C291" s="33">
        <f t="shared" ref="C291:I291" si="99">ROUND(C288-(C293+C297+C301+C305+C309+C313+C317+C321+C325+C329),1)</f>
        <v>0</v>
      </c>
      <c r="D291" s="33">
        <f t="shared" si="99"/>
        <v>0</v>
      </c>
      <c r="E291" s="33">
        <f t="shared" si="99"/>
        <v>0</v>
      </c>
      <c r="F291" s="33">
        <f t="shared" si="99"/>
        <v>0</v>
      </c>
      <c r="G291" s="33">
        <f t="shared" si="99"/>
        <v>0</v>
      </c>
      <c r="H291" s="33">
        <f t="shared" si="99"/>
        <v>0</v>
      </c>
      <c r="I291" s="90">
        <f t="shared" si="99"/>
        <v>0</v>
      </c>
    </row>
    <row r="292" spans="1:9" ht="15.75" x14ac:dyDescent="0.25">
      <c r="A292" s="107" t="s">
        <v>10</v>
      </c>
      <c r="B292" s="12"/>
      <c r="C292" s="10"/>
      <c r="D292" s="11"/>
      <c r="E292" s="11"/>
      <c r="F292" s="11"/>
      <c r="G292" s="11"/>
      <c r="H292" s="11"/>
      <c r="I292" s="68"/>
    </row>
    <row r="293" spans="1:9" ht="31.5" x14ac:dyDescent="0.25">
      <c r="A293" s="71" t="s">
        <v>50</v>
      </c>
      <c r="B293" s="12" t="s">
        <v>45</v>
      </c>
      <c r="C293" s="18"/>
      <c r="D293" s="18"/>
      <c r="E293" s="18"/>
      <c r="F293" s="18"/>
      <c r="G293" s="18"/>
      <c r="H293" s="18"/>
      <c r="I293" s="72"/>
    </row>
    <row r="294" spans="1:9" ht="63" x14ac:dyDescent="0.25">
      <c r="A294" s="71" t="s">
        <v>51</v>
      </c>
      <c r="B294" s="12" t="s">
        <v>40</v>
      </c>
      <c r="C294" s="18"/>
      <c r="D294" s="18"/>
      <c r="E294" s="18"/>
      <c r="F294" s="18"/>
      <c r="G294" s="18"/>
      <c r="H294" s="18"/>
      <c r="I294" s="72"/>
    </row>
    <row r="295" spans="1:9" ht="63" x14ac:dyDescent="0.25">
      <c r="A295" s="100" t="s">
        <v>52</v>
      </c>
      <c r="B295" s="37" t="s">
        <v>40</v>
      </c>
      <c r="C295" s="7"/>
      <c r="D295" s="8">
        <f t="shared" ref="D295:I295" si="100">IF(C293=0,0,D293/C293/IF(D294&lt;&gt;0,D294,100)*10000)</f>
        <v>0</v>
      </c>
      <c r="E295" s="8">
        <f t="shared" si="100"/>
        <v>0</v>
      </c>
      <c r="F295" s="8">
        <f t="shared" si="100"/>
        <v>0</v>
      </c>
      <c r="G295" s="8">
        <f t="shared" si="100"/>
        <v>0</v>
      </c>
      <c r="H295" s="8">
        <f t="shared" si="100"/>
        <v>0</v>
      </c>
      <c r="I295" s="63">
        <f t="shared" si="100"/>
        <v>0</v>
      </c>
    </row>
    <row r="296" spans="1:9" ht="31.5" x14ac:dyDescent="0.25">
      <c r="A296" s="88" t="s">
        <v>11</v>
      </c>
      <c r="B296" s="12"/>
      <c r="C296" s="10"/>
      <c r="D296" s="11"/>
      <c r="E296" s="11"/>
      <c r="F296" s="11"/>
      <c r="G296" s="11"/>
      <c r="H296" s="11"/>
      <c r="I296" s="68"/>
    </row>
    <row r="297" spans="1:9" ht="31.5" x14ac:dyDescent="0.25">
      <c r="A297" s="71" t="s">
        <v>50</v>
      </c>
      <c r="B297" s="12" t="s">
        <v>45</v>
      </c>
      <c r="C297" s="18"/>
      <c r="D297" s="18"/>
      <c r="E297" s="18"/>
      <c r="F297" s="18"/>
      <c r="G297" s="18"/>
      <c r="H297" s="18"/>
      <c r="I297" s="72"/>
    </row>
    <row r="298" spans="1:9" ht="63" x14ac:dyDescent="0.25">
      <c r="A298" s="71" t="s">
        <v>51</v>
      </c>
      <c r="B298" s="12" t="s">
        <v>40</v>
      </c>
      <c r="C298" s="18"/>
      <c r="D298" s="18"/>
      <c r="E298" s="18"/>
      <c r="F298" s="18"/>
      <c r="G298" s="18"/>
      <c r="H298" s="18"/>
      <c r="I298" s="72"/>
    </row>
    <row r="299" spans="1:9" ht="63" x14ac:dyDescent="0.25">
      <c r="A299" s="100" t="s">
        <v>52</v>
      </c>
      <c r="B299" s="37" t="s">
        <v>40</v>
      </c>
      <c r="C299" s="7"/>
      <c r="D299" s="8">
        <f t="shared" ref="D299:I299" si="101">IF(C297=0,0,D297/C297/IF(D298&lt;&gt;0,D298,100)*10000)</f>
        <v>0</v>
      </c>
      <c r="E299" s="8">
        <f t="shared" si="101"/>
        <v>0</v>
      </c>
      <c r="F299" s="8">
        <f t="shared" si="101"/>
        <v>0</v>
      </c>
      <c r="G299" s="8">
        <f t="shared" si="101"/>
        <v>0</v>
      </c>
      <c r="H299" s="8">
        <f t="shared" si="101"/>
        <v>0</v>
      </c>
      <c r="I299" s="63">
        <f t="shared" si="101"/>
        <v>0</v>
      </c>
    </row>
    <row r="300" spans="1:9" ht="47.25" x14ac:dyDescent="0.25">
      <c r="A300" s="88" t="s">
        <v>59</v>
      </c>
      <c r="B300" s="12"/>
      <c r="C300" s="10"/>
      <c r="D300" s="11"/>
      <c r="E300" s="11"/>
      <c r="F300" s="11"/>
      <c r="G300" s="11"/>
      <c r="H300" s="11"/>
      <c r="I300" s="68"/>
    </row>
    <row r="301" spans="1:9" ht="31.5" x14ac:dyDescent="0.25">
      <c r="A301" s="71" t="s">
        <v>50</v>
      </c>
      <c r="B301" s="12" t="s">
        <v>45</v>
      </c>
      <c r="C301" s="18"/>
      <c r="D301" s="18"/>
      <c r="E301" s="18"/>
      <c r="F301" s="18"/>
      <c r="G301" s="18"/>
      <c r="H301" s="18"/>
      <c r="I301" s="72"/>
    </row>
    <row r="302" spans="1:9" ht="63" x14ac:dyDescent="0.25">
      <c r="A302" s="71" t="s">
        <v>51</v>
      </c>
      <c r="B302" s="12" t="s">
        <v>40</v>
      </c>
      <c r="C302" s="18"/>
      <c r="D302" s="18"/>
      <c r="E302" s="18"/>
      <c r="F302" s="18"/>
      <c r="G302" s="18"/>
      <c r="H302" s="18"/>
      <c r="I302" s="72"/>
    </row>
    <row r="303" spans="1:9" ht="63" x14ac:dyDescent="0.25">
      <c r="A303" s="100" t="s">
        <v>52</v>
      </c>
      <c r="B303" s="37" t="s">
        <v>40</v>
      </c>
      <c r="C303" s="7"/>
      <c r="D303" s="8">
        <f t="shared" ref="D303:I303" si="102">IF(C301=0,0,D301/C301/IF(D302&lt;&gt;0,D302,100)*10000)</f>
        <v>0</v>
      </c>
      <c r="E303" s="8">
        <f t="shared" si="102"/>
        <v>0</v>
      </c>
      <c r="F303" s="8">
        <f t="shared" si="102"/>
        <v>0</v>
      </c>
      <c r="G303" s="8">
        <f t="shared" si="102"/>
        <v>0</v>
      </c>
      <c r="H303" s="8">
        <f t="shared" si="102"/>
        <v>0</v>
      </c>
      <c r="I303" s="63">
        <f t="shared" si="102"/>
        <v>0</v>
      </c>
    </row>
    <row r="304" spans="1:9" ht="15.75" x14ac:dyDescent="0.25">
      <c r="A304" s="69" t="s">
        <v>13</v>
      </c>
      <c r="B304" s="12"/>
      <c r="C304" s="10"/>
      <c r="D304" s="11"/>
      <c r="E304" s="11"/>
      <c r="F304" s="11"/>
      <c r="G304" s="11"/>
      <c r="H304" s="11"/>
      <c r="I304" s="68"/>
    </row>
    <row r="305" spans="1:9" ht="31.5" x14ac:dyDescent="0.25">
      <c r="A305" s="71" t="s">
        <v>50</v>
      </c>
      <c r="B305" s="12" t="s">
        <v>45</v>
      </c>
      <c r="C305" s="18"/>
      <c r="D305" s="18"/>
      <c r="E305" s="18"/>
      <c r="F305" s="18"/>
      <c r="G305" s="18"/>
      <c r="H305" s="18"/>
      <c r="I305" s="72"/>
    </row>
    <row r="306" spans="1:9" ht="63" x14ac:dyDescent="0.25">
      <c r="A306" s="71" t="s">
        <v>51</v>
      </c>
      <c r="B306" s="12" t="s">
        <v>40</v>
      </c>
      <c r="C306" s="18"/>
      <c r="D306" s="18"/>
      <c r="E306" s="18"/>
      <c r="F306" s="18"/>
      <c r="G306" s="18"/>
      <c r="H306" s="18"/>
      <c r="I306" s="72"/>
    </row>
    <row r="307" spans="1:9" ht="63" x14ac:dyDescent="0.25">
      <c r="A307" s="100" t="s">
        <v>62</v>
      </c>
      <c r="B307" s="37" t="s">
        <v>40</v>
      </c>
      <c r="C307" s="7"/>
      <c r="D307" s="8">
        <f t="shared" ref="D307:I307" si="103">IF(C305=0,0,D305/C305/IF(D306&lt;&gt;0,D306,100)*10000)</f>
        <v>0</v>
      </c>
      <c r="E307" s="8">
        <f t="shared" si="103"/>
        <v>0</v>
      </c>
      <c r="F307" s="8">
        <f t="shared" si="103"/>
        <v>0</v>
      </c>
      <c r="G307" s="8">
        <f t="shared" si="103"/>
        <v>0</v>
      </c>
      <c r="H307" s="8">
        <f t="shared" si="103"/>
        <v>0</v>
      </c>
      <c r="I307" s="63">
        <f t="shared" si="103"/>
        <v>0</v>
      </c>
    </row>
    <row r="308" spans="1:9" ht="31.5" x14ac:dyDescent="0.25">
      <c r="A308" s="88" t="s">
        <v>62</v>
      </c>
      <c r="B308" s="12"/>
      <c r="C308" s="10"/>
      <c r="D308" s="11"/>
      <c r="E308" s="11"/>
      <c r="F308" s="11"/>
      <c r="G308" s="11"/>
      <c r="H308" s="11"/>
      <c r="I308" s="68"/>
    </row>
    <row r="309" spans="1:9" ht="31.5" x14ac:dyDescent="0.25">
      <c r="A309" s="71" t="s">
        <v>50</v>
      </c>
      <c r="B309" s="12" t="s">
        <v>45</v>
      </c>
      <c r="C309" s="18"/>
      <c r="D309" s="18">
        <v>41.49</v>
      </c>
      <c r="E309" s="18">
        <v>35.027999999999999</v>
      </c>
      <c r="F309" s="18">
        <v>19</v>
      </c>
      <c r="G309" s="18">
        <v>12</v>
      </c>
      <c r="H309" s="18">
        <v>12</v>
      </c>
      <c r="I309" s="72">
        <v>12</v>
      </c>
    </row>
    <row r="310" spans="1:9" ht="63" x14ac:dyDescent="0.25">
      <c r="A310" s="71" t="s">
        <v>51</v>
      </c>
      <c r="B310" s="12" t="s">
        <v>40</v>
      </c>
      <c r="C310" s="18"/>
      <c r="D310" s="18"/>
      <c r="E310" s="18"/>
      <c r="F310" s="18"/>
      <c r="G310" s="18"/>
      <c r="H310" s="18"/>
      <c r="I310" s="72"/>
    </row>
    <row r="311" spans="1:9" ht="63" x14ac:dyDescent="0.25">
      <c r="A311" s="100" t="s">
        <v>52</v>
      </c>
      <c r="B311" s="37" t="s">
        <v>40</v>
      </c>
      <c r="C311" s="7"/>
      <c r="D311" s="8">
        <f t="shared" ref="D311:I311" si="104">IF(C309=0,0,D309/C309/IF(D310&lt;&gt;0,D310,100)*10000)</f>
        <v>0</v>
      </c>
      <c r="E311" s="8">
        <f t="shared" si="104"/>
        <v>84.425162689804779</v>
      </c>
      <c r="F311" s="8">
        <f t="shared" si="104"/>
        <v>54.242320429370793</v>
      </c>
      <c r="G311" s="8">
        <f t="shared" si="104"/>
        <v>63.157894736842103</v>
      </c>
      <c r="H311" s="8">
        <f t="shared" si="104"/>
        <v>100</v>
      </c>
      <c r="I311" s="63">
        <f t="shared" si="104"/>
        <v>100</v>
      </c>
    </row>
    <row r="312" spans="1:9" ht="15.75" x14ac:dyDescent="0.25">
      <c r="A312" s="88" t="s">
        <v>15</v>
      </c>
      <c r="B312" s="46"/>
      <c r="C312" s="10"/>
      <c r="D312" s="11"/>
      <c r="E312" s="11"/>
      <c r="F312" s="11"/>
      <c r="G312" s="11"/>
      <c r="H312" s="11"/>
      <c r="I312" s="68"/>
    </row>
    <row r="313" spans="1:9" ht="31.5" x14ac:dyDescent="0.25">
      <c r="A313" s="71" t="s">
        <v>50</v>
      </c>
      <c r="B313" s="12" t="s">
        <v>45</v>
      </c>
      <c r="C313" s="18"/>
      <c r="D313" s="18"/>
      <c r="E313" s="18"/>
      <c r="F313" s="18"/>
      <c r="G313" s="18"/>
      <c r="H313" s="18"/>
      <c r="I313" s="72"/>
    </row>
    <row r="314" spans="1:9" ht="63" x14ac:dyDescent="0.25">
      <c r="A314" s="71" t="s">
        <v>51</v>
      </c>
      <c r="B314" s="12" t="s">
        <v>40</v>
      </c>
      <c r="C314" s="18"/>
      <c r="D314" s="18"/>
      <c r="E314" s="18"/>
      <c r="F314" s="18"/>
      <c r="G314" s="18"/>
      <c r="H314" s="18"/>
      <c r="I314" s="72"/>
    </row>
    <row r="315" spans="1:9" ht="63" x14ac:dyDescent="0.25">
      <c r="A315" s="100" t="s">
        <v>52</v>
      </c>
      <c r="B315" s="37" t="s">
        <v>40</v>
      </c>
      <c r="C315" s="7"/>
      <c r="D315" s="8">
        <f t="shared" ref="D315:I315" si="105">IF(C313=0,0,D313/C313/IF(D314&lt;&gt;0,D314,100)*10000)</f>
        <v>0</v>
      </c>
      <c r="E315" s="8">
        <f t="shared" si="105"/>
        <v>0</v>
      </c>
      <c r="F315" s="8">
        <f t="shared" si="105"/>
        <v>0</v>
      </c>
      <c r="G315" s="8">
        <f t="shared" si="105"/>
        <v>0</v>
      </c>
      <c r="H315" s="8">
        <f t="shared" si="105"/>
        <v>0</v>
      </c>
      <c r="I315" s="63">
        <f t="shared" si="105"/>
        <v>0</v>
      </c>
    </row>
    <row r="316" spans="1:9" ht="31.5" x14ac:dyDescent="0.25">
      <c r="A316" s="88" t="s">
        <v>16</v>
      </c>
      <c r="B316" s="12"/>
      <c r="C316" s="52"/>
      <c r="D316" s="11"/>
      <c r="E316" s="11"/>
      <c r="F316" s="11"/>
      <c r="G316" s="11"/>
      <c r="H316" s="11"/>
      <c r="I316" s="68"/>
    </row>
    <row r="317" spans="1:9" ht="31.5" x14ac:dyDescent="0.25">
      <c r="A317" s="71" t="s">
        <v>50</v>
      </c>
      <c r="B317" s="12" t="s">
        <v>45</v>
      </c>
      <c r="C317" s="18"/>
      <c r="D317" s="18"/>
      <c r="E317" s="18"/>
      <c r="F317" s="18"/>
      <c r="G317" s="18"/>
      <c r="H317" s="18"/>
      <c r="I317" s="72"/>
    </row>
    <row r="318" spans="1:9" ht="63" x14ac:dyDescent="0.25">
      <c r="A318" s="71" t="s">
        <v>51</v>
      </c>
      <c r="B318" s="12" t="s">
        <v>40</v>
      </c>
      <c r="C318" s="18"/>
      <c r="D318" s="18"/>
      <c r="E318" s="18"/>
      <c r="F318" s="18"/>
      <c r="G318" s="18"/>
      <c r="H318" s="18"/>
      <c r="I318" s="72"/>
    </row>
    <row r="319" spans="1:9" ht="63" x14ac:dyDescent="0.25">
      <c r="A319" s="100" t="s">
        <v>52</v>
      </c>
      <c r="B319" s="37" t="s">
        <v>40</v>
      </c>
      <c r="C319" s="7"/>
      <c r="D319" s="8">
        <f t="shared" ref="D319:I319" si="106">IF(C317=0,0,D317/C317/IF(D318&lt;&gt;0,D318,100)*10000)</f>
        <v>0</v>
      </c>
      <c r="E319" s="8">
        <f t="shared" si="106"/>
        <v>0</v>
      </c>
      <c r="F319" s="8">
        <f t="shared" si="106"/>
        <v>0</v>
      </c>
      <c r="G319" s="8">
        <f t="shared" si="106"/>
        <v>0</v>
      </c>
      <c r="H319" s="8">
        <f t="shared" si="106"/>
        <v>0</v>
      </c>
      <c r="I319" s="63">
        <f t="shared" si="106"/>
        <v>0</v>
      </c>
    </row>
    <row r="320" spans="1:9" ht="63" x14ac:dyDescent="0.25">
      <c r="A320" s="88" t="s">
        <v>17</v>
      </c>
      <c r="B320" s="46"/>
      <c r="C320" s="10"/>
      <c r="D320" s="11"/>
      <c r="E320" s="11"/>
      <c r="F320" s="11"/>
      <c r="G320" s="11"/>
      <c r="H320" s="11"/>
      <c r="I320" s="68"/>
    </row>
    <row r="321" spans="1:9" ht="31.5" x14ac:dyDescent="0.25">
      <c r="A321" s="71" t="s">
        <v>50</v>
      </c>
      <c r="B321" s="12" t="s">
        <v>45</v>
      </c>
      <c r="C321" s="18"/>
      <c r="D321" s="18"/>
      <c r="E321" s="18"/>
      <c r="F321" s="18"/>
      <c r="G321" s="18"/>
      <c r="H321" s="18"/>
      <c r="I321" s="72"/>
    </row>
    <row r="322" spans="1:9" ht="63" x14ac:dyDescent="0.25">
      <c r="A322" s="71" t="s">
        <v>51</v>
      </c>
      <c r="B322" s="12" t="s">
        <v>40</v>
      </c>
      <c r="C322" s="18"/>
      <c r="D322" s="18"/>
      <c r="E322" s="18"/>
      <c r="F322" s="18"/>
      <c r="G322" s="18"/>
      <c r="H322" s="18"/>
      <c r="I322" s="72"/>
    </row>
    <row r="323" spans="1:9" ht="63" x14ac:dyDescent="0.25">
      <c r="A323" s="100" t="s">
        <v>52</v>
      </c>
      <c r="B323" s="37" t="s">
        <v>40</v>
      </c>
      <c r="C323" s="7"/>
      <c r="D323" s="8">
        <f t="shared" ref="D323:I323" si="107">IF(C321=0,0,D321/C321/IF(D322&lt;&gt;0,D322,100)*10000)</f>
        <v>0</v>
      </c>
      <c r="E323" s="8">
        <f t="shared" si="107"/>
        <v>0</v>
      </c>
      <c r="F323" s="8">
        <f t="shared" si="107"/>
        <v>0</v>
      </c>
      <c r="G323" s="8">
        <f t="shared" si="107"/>
        <v>0</v>
      </c>
      <c r="H323" s="8">
        <f t="shared" si="107"/>
        <v>0</v>
      </c>
      <c r="I323" s="63">
        <f t="shared" si="107"/>
        <v>0</v>
      </c>
    </row>
    <row r="324" spans="1:9" ht="47.25" x14ac:dyDescent="0.25">
      <c r="A324" s="88" t="s">
        <v>63</v>
      </c>
      <c r="B324" s="32"/>
      <c r="C324" s="10"/>
      <c r="D324" s="11"/>
      <c r="E324" s="11"/>
      <c r="F324" s="11"/>
      <c r="G324" s="11"/>
      <c r="H324" s="11"/>
      <c r="I324" s="68"/>
    </row>
    <row r="325" spans="1:9" ht="31.5" x14ac:dyDescent="0.25">
      <c r="A325" s="71" t="s">
        <v>50</v>
      </c>
      <c r="B325" s="12" t="s">
        <v>45</v>
      </c>
      <c r="C325" s="18"/>
      <c r="D325" s="18"/>
      <c r="E325" s="18"/>
      <c r="F325" s="18"/>
      <c r="G325" s="18"/>
      <c r="H325" s="18"/>
      <c r="I325" s="72"/>
    </row>
    <row r="326" spans="1:9" ht="63" x14ac:dyDescent="0.25">
      <c r="A326" s="71" t="s">
        <v>51</v>
      </c>
      <c r="B326" s="12" t="s">
        <v>40</v>
      </c>
      <c r="C326" s="18"/>
      <c r="D326" s="18"/>
      <c r="E326" s="18"/>
      <c r="F326" s="18"/>
      <c r="G326" s="18"/>
      <c r="H326" s="18"/>
      <c r="I326" s="72"/>
    </row>
    <row r="327" spans="1:9" ht="63" x14ac:dyDescent="0.25">
      <c r="A327" s="100" t="s">
        <v>52</v>
      </c>
      <c r="B327" s="37" t="s">
        <v>40</v>
      </c>
      <c r="C327" s="7"/>
      <c r="D327" s="8">
        <f t="shared" ref="D327:I327" si="108">IF(C325=0,0,D325/C325/IF(D326&lt;&gt;0,D326,100)*10000)</f>
        <v>0</v>
      </c>
      <c r="E327" s="8">
        <f t="shared" si="108"/>
        <v>0</v>
      </c>
      <c r="F327" s="8">
        <f t="shared" si="108"/>
        <v>0</v>
      </c>
      <c r="G327" s="8">
        <f t="shared" si="108"/>
        <v>0</v>
      </c>
      <c r="H327" s="8">
        <f t="shared" si="108"/>
        <v>0</v>
      </c>
      <c r="I327" s="63">
        <f t="shared" si="108"/>
        <v>0</v>
      </c>
    </row>
    <row r="328" spans="1:9" ht="15.75" x14ac:dyDescent="0.25">
      <c r="A328" s="69" t="s">
        <v>19</v>
      </c>
      <c r="B328" s="46"/>
      <c r="C328" s="10"/>
      <c r="D328" s="11"/>
      <c r="E328" s="11"/>
      <c r="F328" s="11"/>
      <c r="G328" s="11"/>
      <c r="H328" s="11"/>
      <c r="I328" s="68"/>
    </row>
    <row r="329" spans="1:9" ht="31.5" x14ac:dyDescent="0.25">
      <c r="A329" s="71" t="s">
        <v>50</v>
      </c>
      <c r="B329" s="12" t="s">
        <v>45</v>
      </c>
      <c r="C329" s="18"/>
      <c r="D329" s="18"/>
      <c r="E329" s="18"/>
      <c r="F329" s="18"/>
      <c r="G329" s="18"/>
      <c r="H329" s="18"/>
      <c r="I329" s="72"/>
    </row>
    <row r="330" spans="1:9" ht="63" x14ac:dyDescent="0.25">
      <c r="A330" s="71" t="s">
        <v>51</v>
      </c>
      <c r="B330" s="12" t="s">
        <v>40</v>
      </c>
      <c r="C330" s="18"/>
      <c r="D330" s="18"/>
      <c r="E330" s="18"/>
      <c r="F330" s="18"/>
      <c r="G330" s="18"/>
      <c r="H330" s="18"/>
      <c r="I330" s="72"/>
    </row>
    <row r="331" spans="1:9" ht="63" x14ac:dyDescent="0.25">
      <c r="A331" s="100" t="s">
        <v>52</v>
      </c>
      <c r="B331" s="37" t="s">
        <v>40</v>
      </c>
      <c r="C331" s="7"/>
      <c r="D331" s="8">
        <f t="shared" ref="D331:I331" si="109">IF(C329=0,0,D329/C329/IF(D330&lt;&gt;0,D330,100)*10000)</f>
        <v>0</v>
      </c>
      <c r="E331" s="8">
        <f t="shared" si="109"/>
        <v>0</v>
      </c>
      <c r="F331" s="8">
        <f t="shared" si="109"/>
        <v>0</v>
      </c>
      <c r="G331" s="8">
        <f t="shared" si="109"/>
        <v>0</v>
      </c>
      <c r="H331" s="8">
        <f t="shared" si="109"/>
        <v>0</v>
      </c>
      <c r="I331" s="63">
        <f t="shared" si="109"/>
        <v>0</v>
      </c>
    </row>
    <row r="332" spans="1:9" ht="15.75" x14ac:dyDescent="0.25">
      <c r="A332" s="66"/>
      <c r="B332" s="24"/>
      <c r="C332" s="53"/>
      <c r="D332" s="11"/>
      <c r="E332" s="11"/>
      <c r="F332" s="11"/>
      <c r="G332" s="11"/>
      <c r="H332" s="11"/>
      <c r="I332" s="68"/>
    </row>
    <row r="333" spans="1:9" ht="31.5" x14ac:dyDescent="0.25">
      <c r="A333" s="74" t="s">
        <v>66</v>
      </c>
      <c r="B333" s="19" t="s">
        <v>45</v>
      </c>
      <c r="C333" s="22">
        <f>ROUND(C338+C342+C346+C350+C354+C358+C362+C366+C370+C374,1)</f>
        <v>0</v>
      </c>
      <c r="D333" s="22">
        <f t="shared" ref="D333:I333" si="110">ROUND(D338+D342+D346+D350+D354+D358+D362+D366+D370+D374,1)</f>
        <v>66.599999999999994</v>
      </c>
      <c r="E333" s="22">
        <f t="shared" si="110"/>
        <v>88.6</v>
      </c>
      <c r="F333" s="22">
        <f t="shared" si="110"/>
        <v>32.299999999999997</v>
      </c>
      <c r="G333" s="22">
        <f t="shared" si="110"/>
        <v>32.299999999999997</v>
      </c>
      <c r="H333" s="22">
        <f t="shared" si="110"/>
        <v>54.1</v>
      </c>
      <c r="I333" s="79">
        <f t="shared" si="110"/>
        <v>49.1</v>
      </c>
    </row>
    <row r="334" spans="1:9" ht="63" x14ac:dyDescent="0.25">
      <c r="A334" s="77" t="s">
        <v>51</v>
      </c>
      <c r="B334" s="19" t="s">
        <v>40</v>
      </c>
      <c r="C334" s="48">
        <v>0</v>
      </c>
      <c r="D334" s="48">
        <v>100.00900900900902</v>
      </c>
      <c r="E334" s="48">
        <v>99.954853273137715</v>
      </c>
      <c r="F334" s="48">
        <v>99.87616099071208</v>
      </c>
      <c r="G334" s="48">
        <v>99.87616099071208</v>
      </c>
      <c r="H334" s="48">
        <v>99.926062846580407</v>
      </c>
      <c r="I334" s="101">
        <v>99.918533604887983</v>
      </c>
    </row>
    <row r="335" spans="1:9" ht="63" x14ac:dyDescent="0.25">
      <c r="A335" s="102" t="s">
        <v>52</v>
      </c>
      <c r="B335" s="38" t="s">
        <v>40</v>
      </c>
      <c r="C335" s="44"/>
      <c r="D335" s="8">
        <f t="shared" ref="D335:I335" si="111">IF(C333=0,0,D333/C333/IF(D334&lt;&gt;0,D334,100)*10000)</f>
        <v>0</v>
      </c>
      <c r="E335" s="8">
        <f t="shared" si="111"/>
        <v>133.09312022049147</v>
      </c>
      <c r="F335" s="8">
        <f t="shared" si="111"/>
        <v>36.501184646754155</v>
      </c>
      <c r="G335" s="8">
        <f t="shared" si="111"/>
        <v>100.12399256044637</v>
      </c>
      <c r="H335" s="8">
        <f t="shared" si="111"/>
        <v>167.61619070199495</v>
      </c>
      <c r="I335" s="63">
        <f t="shared" si="111"/>
        <v>90.831853259014395</v>
      </c>
    </row>
    <row r="336" spans="1:9" ht="110.25" x14ac:dyDescent="0.25">
      <c r="A336" s="108" t="s">
        <v>67</v>
      </c>
      <c r="B336" s="19"/>
      <c r="C336" s="33">
        <f t="shared" ref="C336:I336" si="112">ROUND(C333-(C338+C342+C346+C350+C354+C358+C362+C366+C370+C374),1)</f>
        <v>0</v>
      </c>
      <c r="D336" s="33">
        <f t="shared" si="112"/>
        <v>0</v>
      </c>
      <c r="E336" s="33">
        <f t="shared" si="112"/>
        <v>0</v>
      </c>
      <c r="F336" s="33">
        <f t="shared" si="112"/>
        <v>0</v>
      </c>
      <c r="G336" s="33">
        <f t="shared" si="112"/>
        <v>0</v>
      </c>
      <c r="H336" s="33">
        <f t="shared" si="112"/>
        <v>0</v>
      </c>
      <c r="I336" s="90">
        <f t="shared" si="112"/>
        <v>0</v>
      </c>
    </row>
    <row r="337" spans="1:9" ht="15.75" x14ac:dyDescent="0.25">
      <c r="A337" s="109" t="s">
        <v>10</v>
      </c>
      <c r="B337" s="19"/>
      <c r="C337" s="10"/>
      <c r="D337" s="11"/>
      <c r="E337" s="11"/>
      <c r="F337" s="11"/>
      <c r="G337" s="11"/>
      <c r="H337" s="11"/>
      <c r="I337" s="68"/>
    </row>
    <row r="338" spans="1:9" ht="31.5" x14ac:dyDescent="0.25">
      <c r="A338" s="77" t="s">
        <v>50</v>
      </c>
      <c r="B338" s="19" t="s">
        <v>45</v>
      </c>
      <c r="C338" s="18"/>
      <c r="D338" s="18"/>
      <c r="E338" s="18"/>
      <c r="F338" s="18"/>
      <c r="G338" s="18"/>
      <c r="H338" s="18"/>
      <c r="I338" s="72"/>
    </row>
    <row r="339" spans="1:9" ht="63" x14ac:dyDescent="0.25">
      <c r="A339" s="77" t="s">
        <v>51</v>
      </c>
      <c r="B339" s="19" t="s">
        <v>40</v>
      </c>
      <c r="C339" s="18"/>
      <c r="D339" s="18"/>
      <c r="E339" s="18"/>
      <c r="F339" s="18"/>
      <c r="G339" s="18"/>
      <c r="H339" s="18"/>
      <c r="I339" s="72"/>
    </row>
    <row r="340" spans="1:9" ht="63" x14ac:dyDescent="0.25">
      <c r="A340" s="102" t="s">
        <v>52</v>
      </c>
      <c r="B340" s="38" t="s">
        <v>40</v>
      </c>
      <c r="C340" s="7"/>
      <c r="D340" s="8">
        <f t="shared" ref="D340:I340" si="113">IF(C338=0,0,D338/C338/IF(D339&lt;&gt;0,D339,100)*10000)</f>
        <v>0</v>
      </c>
      <c r="E340" s="8">
        <f t="shared" si="113"/>
        <v>0</v>
      </c>
      <c r="F340" s="8">
        <f t="shared" si="113"/>
        <v>0</v>
      </c>
      <c r="G340" s="8">
        <f t="shared" si="113"/>
        <v>0</v>
      </c>
      <c r="H340" s="8">
        <f t="shared" si="113"/>
        <v>0</v>
      </c>
      <c r="I340" s="63">
        <f t="shared" si="113"/>
        <v>0</v>
      </c>
    </row>
    <row r="341" spans="1:9" ht="31.5" x14ac:dyDescent="0.25">
      <c r="A341" s="74" t="s">
        <v>11</v>
      </c>
      <c r="B341" s="19"/>
      <c r="C341" s="10"/>
      <c r="D341" s="11"/>
      <c r="E341" s="11"/>
      <c r="F341" s="11"/>
      <c r="G341" s="11"/>
      <c r="H341" s="11"/>
      <c r="I341" s="68"/>
    </row>
    <row r="342" spans="1:9" ht="31.5" x14ac:dyDescent="0.25">
      <c r="A342" s="77" t="s">
        <v>50</v>
      </c>
      <c r="B342" s="19" t="s">
        <v>45</v>
      </c>
      <c r="C342" s="18"/>
      <c r="D342" s="18"/>
      <c r="E342" s="18"/>
      <c r="F342" s="18"/>
      <c r="G342" s="18"/>
      <c r="H342" s="18"/>
      <c r="I342" s="72"/>
    </row>
    <row r="343" spans="1:9" ht="63" x14ac:dyDescent="0.25">
      <c r="A343" s="77" t="s">
        <v>51</v>
      </c>
      <c r="B343" s="19" t="s">
        <v>40</v>
      </c>
      <c r="C343" s="18"/>
      <c r="D343" s="18"/>
      <c r="E343" s="18"/>
      <c r="F343" s="18"/>
      <c r="G343" s="18"/>
      <c r="H343" s="18"/>
      <c r="I343" s="72"/>
    </row>
    <row r="344" spans="1:9" ht="63" x14ac:dyDescent="0.25">
      <c r="A344" s="102" t="s">
        <v>52</v>
      </c>
      <c r="B344" s="38" t="s">
        <v>40</v>
      </c>
      <c r="C344" s="7"/>
      <c r="D344" s="8">
        <f t="shared" ref="D344:I344" si="114">IF(C342=0,0,D342/C342/IF(D343&lt;&gt;0,D343,100)*10000)</f>
        <v>0</v>
      </c>
      <c r="E344" s="8">
        <f t="shared" si="114"/>
        <v>0</v>
      </c>
      <c r="F344" s="8">
        <f t="shared" si="114"/>
        <v>0</v>
      </c>
      <c r="G344" s="8">
        <f t="shared" si="114"/>
        <v>0</v>
      </c>
      <c r="H344" s="8">
        <f t="shared" si="114"/>
        <v>0</v>
      </c>
      <c r="I344" s="63">
        <f t="shared" si="114"/>
        <v>0</v>
      </c>
    </row>
    <row r="345" spans="1:9" ht="47.25" x14ac:dyDescent="0.25">
      <c r="A345" s="74" t="s">
        <v>59</v>
      </c>
      <c r="B345" s="19"/>
      <c r="C345" s="10"/>
      <c r="D345" s="11"/>
      <c r="E345" s="11"/>
      <c r="F345" s="11"/>
      <c r="G345" s="11"/>
      <c r="H345" s="11"/>
      <c r="I345" s="68"/>
    </row>
    <row r="346" spans="1:9" ht="31.5" x14ac:dyDescent="0.25">
      <c r="A346" s="77" t="s">
        <v>50</v>
      </c>
      <c r="B346" s="19" t="s">
        <v>45</v>
      </c>
      <c r="C346" s="18"/>
      <c r="D346" s="18"/>
      <c r="E346" s="18"/>
      <c r="F346" s="18"/>
      <c r="G346" s="18"/>
      <c r="H346" s="18"/>
      <c r="I346" s="72"/>
    </row>
    <row r="347" spans="1:9" ht="63" x14ac:dyDescent="0.25">
      <c r="A347" s="77" t="s">
        <v>51</v>
      </c>
      <c r="B347" s="19" t="s">
        <v>40</v>
      </c>
      <c r="C347" s="18"/>
      <c r="D347" s="18"/>
      <c r="E347" s="18"/>
      <c r="F347" s="18"/>
      <c r="G347" s="18"/>
      <c r="H347" s="18"/>
      <c r="I347" s="72"/>
    </row>
    <row r="348" spans="1:9" ht="63" x14ac:dyDescent="0.25">
      <c r="A348" s="102" t="s">
        <v>52</v>
      </c>
      <c r="B348" s="38" t="s">
        <v>40</v>
      </c>
      <c r="C348" s="7"/>
      <c r="D348" s="8">
        <f t="shared" ref="D348:I348" si="115">IF(C346=0,0,D346/C346/IF(D347&lt;&gt;0,D347,100)*10000)</f>
        <v>0</v>
      </c>
      <c r="E348" s="8">
        <f t="shared" si="115"/>
        <v>0</v>
      </c>
      <c r="F348" s="8">
        <f t="shared" si="115"/>
        <v>0</v>
      </c>
      <c r="G348" s="8">
        <f t="shared" si="115"/>
        <v>0</v>
      </c>
      <c r="H348" s="8">
        <f t="shared" si="115"/>
        <v>0</v>
      </c>
      <c r="I348" s="63">
        <f t="shared" si="115"/>
        <v>0</v>
      </c>
    </row>
    <row r="349" spans="1:9" ht="15.75" x14ac:dyDescent="0.25">
      <c r="A349" s="103" t="s">
        <v>13</v>
      </c>
      <c r="B349" s="19"/>
      <c r="C349" s="10"/>
      <c r="D349" s="11"/>
      <c r="E349" s="11"/>
      <c r="F349" s="11"/>
      <c r="G349" s="11"/>
      <c r="H349" s="11"/>
      <c r="I349" s="68"/>
    </row>
    <row r="350" spans="1:9" ht="31.5" x14ac:dyDescent="0.25">
      <c r="A350" s="77" t="s">
        <v>50</v>
      </c>
      <c r="B350" s="19" t="s">
        <v>45</v>
      </c>
      <c r="C350" s="18"/>
      <c r="D350" s="18"/>
      <c r="E350" s="18"/>
      <c r="F350" s="18"/>
      <c r="G350" s="18"/>
      <c r="H350" s="18"/>
      <c r="I350" s="72"/>
    </row>
    <row r="351" spans="1:9" ht="63" x14ac:dyDescent="0.25">
      <c r="A351" s="77" t="s">
        <v>51</v>
      </c>
      <c r="B351" s="19" t="s">
        <v>40</v>
      </c>
      <c r="C351" s="18"/>
      <c r="D351" s="18"/>
      <c r="E351" s="18"/>
      <c r="F351" s="18"/>
      <c r="G351" s="18"/>
      <c r="H351" s="18"/>
      <c r="I351" s="72"/>
    </row>
    <row r="352" spans="1:9" ht="63" x14ac:dyDescent="0.25">
      <c r="A352" s="102" t="s">
        <v>52</v>
      </c>
      <c r="B352" s="38" t="s">
        <v>40</v>
      </c>
      <c r="C352" s="7"/>
      <c r="D352" s="8">
        <f t="shared" ref="D352:I352" si="116">IF(C350=0,0,D350/C350/IF(D351&lt;&gt;0,D351,100)*10000)</f>
        <v>0</v>
      </c>
      <c r="E352" s="8">
        <f t="shared" si="116"/>
        <v>0</v>
      </c>
      <c r="F352" s="8">
        <f t="shared" si="116"/>
        <v>0</v>
      </c>
      <c r="G352" s="8">
        <f t="shared" si="116"/>
        <v>0</v>
      </c>
      <c r="H352" s="8">
        <f t="shared" si="116"/>
        <v>0</v>
      </c>
      <c r="I352" s="63">
        <f t="shared" si="116"/>
        <v>0</v>
      </c>
    </row>
    <row r="353" spans="1:9" ht="47.25" x14ac:dyDescent="0.25">
      <c r="A353" s="74" t="s">
        <v>14</v>
      </c>
      <c r="B353" s="19"/>
      <c r="C353" s="10"/>
      <c r="D353" s="11"/>
      <c r="E353" s="11"/>
      <c r="F353" s="11"/>
      <c r="G353" s="11"/>
      <c r="H353" s="11"/>
      <c r="I353" s="68"/>
    </row>
    <row r="354" spans="1:9" ht="31.5" x14ac:dyDescent="0.25">
      <c r="A354" s="77" t="s">
        <v>50</v>
      </c>
      <c r="B354" s="19" t="s">
        <v>45</v>
      </c>
      <c r="C354" s="18"/>
      <c r="D354" s="18">
        <v>66.605999999999995</v>
      </c>
      <c r="E354" s="18">
        <v>88.56</v>
      </c>
      <c r="F354" s="18">
        <v>32.26</v>
      </c>
      <c r="G354" s="18">
        <v>32.26</v>
      </c>
      <c r="H354" s="18">
        <v>54.06</v>
      </c>
      <c r="I354" s="72">
        <v>49.06</v>
      </c>
    </row>
    <row r="355" spans="1:9" ht="63" x14ac:dyDescent="0.25">
      <c r="A355" s="77" t="s">
        <v>51</v>
      </c>
      <c r="B355" s="19" t="s">
        <v>40</v>
      </c>
      <c r="C355" s="18"/>
      <c r="D355" s="18"/>
      <c r="E355" s="18"/>
      <c r="F355" s="18"/>
      <c r="G355" s="18"/>
      <c r="H355" s="18"/>
      <c r="I355" s="72"/>
    </row>
    <row r="356" spans="1:9" ht="63" x14ac:dyDescent="0.25">
      <c r="A356" s="102" t="s">
        <v>52</v>
      </c>
      <c r="B356" s="38" t="s">
        <v>40</v>
      </c>
      <c r="C356" s="7"/>
      <c r="D356" s="8">
        <f t="shared" ref="D356:I356" si="117">IF(C354=0,0,D354/C354/IF(D355&lt;&gt;0,D355,100)*10000)</f>
        <v>0</v>
      </c>
      <c r="E356" s="8">
        <f t="shared" si="117"/>
        <v>132.96099450499955</v>
      </c>
      <c r="F356" s="8">
        <f t="shared" si="117"/>
        <v>36.427280939476056</v>
      </c>
      <c r="G356" s="8">
        <f t="shared" si="117"/>
        <v>100</v>
      </c>
      <c r="H356" s="8">
        <f t="shared" si="117"/>
        <v>167.57594544327341</v>
      </c>
      <c r="I356" s="63">
        <f t="shared" si="117"/>
        <v>90.75101738808732</v>
      </c>
    </row>
    <row r="357" spans="1:9" ht="15.75" x14ac:dyDescent="0.25">
      <c r="A357" s="74" t="s">
        <v>15</v>
      </c>
      <c r="B357" s="51"/>
      <c r="C357" s="10"/>
      <c r="D357" s="11"/>
      <c r="E357" s="11"/>
      <c r="F357" s="11"/>
      <c r="G357" s="11"/>
      <c r="H357" s="11"/>
      <c r="I357" s="68"/>
    </row>
    <row r="358" spans="1:9" ht="31.5" x14ac:dyDescent="0.25">
      <c r="A358" s="77" t="s">
        <v>50</v>
      </c>
      <c r="B358" s="19" t="s">
        <v>45</v>
      </c>
      <c r="C358" s="18"/>
      <c r="D358" s="18"/>
      <c r="E358" s="18"/>
      <c r="F358" s="18"/>
      <c r="G358" s="18"/>
      <c r="H358" s="18"/>
      <c r="I358" s="72"/>
    </row>
    <row r="359" spans="1:9" ht="63" x14ac:dyDescent="0.25">
      <c r="A359" s="77" t="s">
        <v>51</v>
      </c>
      <c r="B359" s="19" t="s">
        <v>40</v>
      </c>
      <c r="C359" s="18"/>
      <c r="D359" s="18"/>
      <c r="E359" s="18"/>
      <c r="F359" s="18"/>
      <c r="G359" s="18"/>
      <c r="H359" s="18"/>
      <c r="I359" s="72"/>
    </row>
    <row r="360" spans="1:9" ht="63" x14ac:dyDescent="0.25">
      <c r="A360" s="102" t="s">
        <v>52</v>
      </c>
      <c r="B360" s="38" t="s">
        <v>40</v>
      </c>
      <c r="C360" s="7"/>
      <c r="D360" s="8">
        <f t="shared" ref="D360:I360" si="118">IF(C358=0,0,D358/C358/IF(D359&lt;&gt;0,D359,100)*10000)</f>
        <v>0</v>
      </c>
      <c r="E360" s="8">
        <f t="shared" si="118"/>
        <v>0</v>
      </c>
      <c r="F360" s="8">
        <f t="shared" si="118"/>
        <v>0</v>
      </c>
      <c r="G360" s="8">
        <f t="shared" si="118"/>
        <v>0</v>
      </c>
      <c r="H360" s="8">
        <f t="shared" si="118"/>
        <v>0</v>
      </c>
      <c r="I360" s="63">
        <f t="shared" si="118"/>
        <v>0</v>
      </c>
    </row>
    <row r="361" spans="1:9" ht="31.5" x14ac:dyDescent="0.25">
      <c r="A361" s="74" t="s">
        <v>16</v>
      </c>
      <c r="B361" s="19"/>
      <c r="C361" s="10"/>
      <c r="D361" s="11"/>
      <c r="E361" s="11"/>
      <c r="F361" s="11"/>
      <c r="G361" s="11"/>
      <c r="H361" s="11"/>
      <c r="I361" s="68"/>
    </row>
    <row r="362" spans="1:9" ht="31.5" x14ac:dyDescent="0.25">
      <c r="A362" s="77" t="s">
        <v>50</v>
      </c>
      <c r="B362" s="19" t="s">
        <v>45</v>
      </c>
      <c r="C362" s="18"/>
      <c r="D362" s="18"/>
      <c r="E362" s="18"/>
      <c r="F362" s="18"/>
      <c r="G362" s="18"/>
      <c r="H362" s="18"/>
      <c r="I362" s="72"/>
    </row>
    <row r="363" spans="1:9" ht="63" x14ac:dyDescent="0.25">
      <c r="A363" s="77" t="s">
        <v>51</v>
      </c>
      <c r="B363" s="19" t="s">
        <v>40</v>
      </c>
      <c r="C363" s="18"/>
      <c r="D363" s="18"/>
      <c r="E363" s="18"/>
      <c r="F363" s="18"/>
      <c r="G363" s="18"/>
      <c r="H363" s="18"/>
      <c r="I363" s="72"/>
    </row>
    <row r="364" spans="1:9" ht="63" x14ac:dyDescent="0.25">
      <c r="A364" s="102" t="s">
        <v>52</v>
      </c>
      <c r="B364" s="38" t="s">
        <v>40</v>
      </c>
      <c r="C364" s="7"/>
      <c r="D364" s="8">
        <f t="shared" ref="D364:I364" si="119">IF(C362=0,0,D362/C362/IF(D363&lt;&gt;0,D363,100)*10000)</f>
        <v>0</v>
      </c>
      <c r="E364" s="8">
        <f t="shared" si="119"/>
        <v>0</v>
      </c>
      <c r="F364" s="8">
        <f t="shared" si="119"/>
        <v>0</v>
      </c>
      <c r="G364" s="8">
        <f t="shared" si="119"/>
        <v>0</v>
      </c>
      <c r="H364" s="8">
        <f t="shared" si="119"/>
        <v>0</v>
      </c>
      <c r="I364" s="63">
        <f t="shared" si="119"/>
        <v>0</v>
      </c>
    </row>
    <row r="365" spans="1:9" ht="63" x14ac:dyDescent="0.25">
      <c r="A365" s="74" t="s">
        <v>17</v>
      </c>
      <c r="B365" s="51"/>
      <c r="C365" s="10"/>
      <c r="D365" s="11"/>
      <c r="E365" s="11"/>
      <c r="F365" s="11"/>
      <c r="G365" s="11"/>
      <c r="H365" s="11"/>
      <c r="I365" s="68"/>
    </row>
    <row r="366" spans="1:9" ht="31.5" x14ac:dyDescent="0.25">
      <c r="A366" s="77" t="s">
        <v>50</v>
      </c>
      <c r="B366" s="19" t="s">
        <v>45</v>
      </c>
      <c r="C366" s="18"/>
      <c r="D366" s="18"/>
      <c r="E366" s="18"/>
      <c r="F366" s="18"/>
      <c r="G366" s="18"/>
      <c r="H366" s="18"/>
      <c r="I366" s="72"/>
    </row>
    <row r="367" spans="1:9" ht="63" x14ac:dyDescent="0.25">
      <c r="A367" s="77" t="s">
        <v>51</v>
      </c>
      <c r="B367" s="19" t="s">
        <v>40</v>
      </c>
      <c r="C367" s="18"/>
      <c r="D367" s="18"/>
      <c r="E367" s="18"/>
      <c r="F367" s="18"/>
      <c r="G367" s="18"/>
      <c r="H367" s="18"/>
      <c r="I367" s="72"/>
    </row>
    <row r="368" spans="1:9" ht="63" x14ac:dyDescent="0.25">
      <c r="A368" s="102" t="s">
        <v>52</v>
      </c>
      <c r="B368" s="38" t="s">
        <v>40</v>
      </c>
      <c r="C368" s="7"/>
      <c r="D368" s="8">
        <f t="shared" ref="D368:I368" si="120">IF(C366=0,0,D366/C366/IF(D367&lt;&gt;0,D367,100)*10000)</f>
        <v>0</v>
      </c>
      <c r="E368" s="8">
        <f t="shared" si="120"/>
        <v>0</v>
      </c>
      <c r="F368" s="8">
        <f t="shared" si="120"/>
        <v>0</v>
      </c>
      <c r="G368" s="8">
        <f t="shared" si="120"/>
        <v>0</v>
      </c>
      <c r="H368" s="8">
        <f t="shared" si="120"/>
        <v>0</v>
      </c>
      <c r="I368" s="63">
        <f t="shared" si="120"/>
        <v>0</v>
      </c>
    </row>
    <row r="369" spans="1:9" ht="31.5" x14ac:dyDescent="0.25">
      <c r="A369" s="74" t="s">
        <v>18</v>
      </c>
      <c r="B369" s="20"/>
      <c r="C369" s="10"/>
      <c r="D369" s="11"/>
      <c r="E369" s="11"/>
      <c r="F369" s="11"/>
      <c r="G369" s="11"/>
      <c r="H369" s="11"/>
      <c r="I369" s="68"/>
    </row>
    <row r="370" spans="1:9" ht="31.5" x14ac:dyDescent="0.25">
      <c r="A370" s="77" t="s">
        <v>50</v>
      </c>
      <c r="B370" s="19" t="s">
        <v>45</v>
      </c>
      <c r="C370" s="18"/>
      <c r="D370" s="18"/>
      <c r="E370" s="18"/>
      <c r="F370" s="18"/>
      <c r="G370" s="18"/>
      <c r="H370" s="18"/>
      <c r="I370" s="72"/>
    </row>
    <row r="371" spans="1:9" ht="63" x14ac:dyDescent="0.25">
      <c r="A371" s="77" t="s">
        <v>51</v>
      </c>
      <c r="B371" s="19" t="s">
        <v>40</v>
      </c>
      <c r="C371" s="18"/>
      <c r="D371" s="18"/>
      <c r="E371" s="18"/>
      <c r="F371" s="18"/>
      <c r="G371" s="18"/>
      <c r="H371" s="18"/>
      <c r="I371" s="72"/>
    </row>
    <row r="372" spans="1:9" ht="63" x14ac:dyDescent="0.25">
      <c r="A372" s="102" t="s">
        <v>52</v>
      </c>
      <c r="B372" s="38" t="s">
        <v>40</v>
      </c>
      <c r="C372" s="7"/>
      <c r="D372" s="8">
        <f t="shared" ref="D372:I372" si="121">IF(C370=0,0,D370/C370/IF(D371&lt;&gt;0,D371,100)*10000)</f>
        <v>0</v>
      </c>
      <c r="E372" s="8">
        <f t="shared" si="121"/>
        <v>0</v>
      </c>
      <c r="F372" s="8">
        <f t="shared" si="121"/>
        <v>0</v>
      </c>
      <c r="G372" s="8">
        <f t="shared" si="121"/>
        <v>0</v>
      </c>
      <c r="H372" s="8">
        <f t="shared" si="121"/>
        <v>0</v>
      </c>
      <c r="I372" s="63">
        <f t="shared" si="121"/>
        <v>0</v>
      </c>
    </row>
    <row r="373" spans="1:9" ht="15.75" x14ac:dyDescent="0.25">
      <c r="A373" s="103" t="s">
        <v>19</v>
      </c>
      <c r="B373" s="51"/>
      <c r="C373" s="10"/>
      <c r="D373" s="11"/>
      <c r="E373" s="11"/>
      <c r="F373" s="11"/>
      <c r="G373" s="11"/>
      <c r="H373" s="11"/>
      <c r="I373" s="68"/>
    </row>
    <row r="374" spans="1:9" ht="31.5" x14ac:dyDescent="0.25">
      <c r="A374" s="77" t="s">
        <v>50</v>
      </c>
      <c r="B374" s="19" t="s">
        <v>45</v>
      </c>
      <c r="C374" s="18"/>
      <c r="D374" s="18"/>
      <c r="E374" s="18"/>
      <c r="F374" s="18"/>
      <c r="G374" s="18"/>
      <c r="H374" s="18"/>
      <c r="I374" s="72"/>
    </row>
    <row r="375" spans="1:9" ht="63" x14ac:dyDescent="0.25">
      <c r="A375" s="77" t="s">
        <v>51</v>
      </c>
      <c r="B375" s="19" t="s">
        <v>40</v>
      </c>
      <c r="C375" s="18"/>
      <c r="D375" s="18"/>
      <c r="E375" s="18"/>
      <c r="F375" s="18"/>
      <c r="G375" s="18"/>
      <c r="H375" s="18"/>
      <c r="I375" s="72"/>
    </row>
    <row r="376" spans="1:9" ht="63.75" thickBot="1" x14ac:dyDescent="0.3">
      <c r="A376" s="110" t="s">
        <v>52</v>
      </c>
      <c r="B376" s="111" t="s">
        <v>40</v>
      </c>
      <c r="C376" s="112"/>
      <c r="D376" s="113">
        <f t="shared" ref="D376:I376" si="122">IF(C374=0,0,D374/C374/IF(D375&lt;&gt;0,D375,100)*10000)</f>
        <v>0</v>
      </c>
      <c r="E376" s="113">
        <f t="shared" si="122"/>
        <v>0</v>
      </c>
      <c r="F376" s="113">
        <f t="shared" si="122"/>
        <v>0</v>
      </c>
      <c r="G376" s="113">
        <f t="shared" si="122"/>
        <v>0</v>
      </c>
      <c r="H376" s="113">
        <f t="shared" si="122"/>
        <v>0</v>
      </c>
      <c r="I376" s="114">
        <f t="shared" si="122"/>
        <v>0</v>
      </c>
    </row>
  </sheetData>
  <mergeCells count="7">
    <mergeCell ref="A102:A103"/>
    <mergeCell ref="A104:A105"/>
    <mergeCell ref="A1:I1"/>
    <mergeCell ref="A6:A7"/>
    <mergeCell ref="B6:B7"/>
    <mergeCell ref="A97:A98"/>
    <mergeCell ref="A100:A101"/>
  </mergeCells>
  <conditionalFormatting sqref="E58">
    <cfRule type="iconSet" priority="59">
      <iconSet iconSet="3Arrows">
        <cfvo type="percent" val="0"/>
        <cfvo type="formula" val="$I$57"/>
        <cfvo type="formula" val="$I$57" gte="0"/>
      </iconSet>
    </cfRule>
  </conditionalFormatting>
  <conditionalFormatting sqref="F58">
    <cfRule type="iconSet" priority="58">
      <iconSet iconSet="3Arrows">
        <cfvo type="percent" val="0"/>
        <cfvo type="formula" val="$J$57"/>
        <cfvo type="formula" val="$J$57" gte="0"/>
      </iconSet>
    </cfRule>
  </conditionalFormatting>
  <conditionalFormatting sqref="G58">
    <cfRule type="iconSet" priority="57">
      <iconSet iconSet="3Arrows">
        <cfvo type="percent" val="0"/>
        <cfvo type="formula" val="$J$57"/>
        <cfvo type="formula" val="$J$57" gte="0"/>
      </iconSet>
    </cfRule>
  </conditionalFormatting>
  <conditionalFormatting sqref="H58">
    <cfRule type="iconSet" priority="56">
      <iconSet iconSet="3Arrows">
        <cfvo type="percent" val="0"/>
        <cfvo type="formula" val="$J$57"/>
        <cfvo type="formula" val="$J$57" gte="0"/>
      </iconSe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5" id="{26CCB1AB-4366-4FE6-8A02-8F50EAC5B4E8}">
            <x14:iconSet iconSet="3Symbols2" custom="1">
              <x14:cfvo type="percent">
                <xm:f>0</xm:f>
              </x14:cfvo>
              <x14:cfvo type="formula">
                <xm:f>$G$9</xm:f>
              </x14:cfvo>
              <x14:cfvo type="formula" gte="0">
                <xm:f>$G$9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C11</xm:sqref>
        </x14:conditionalFormatting>
        <x14:conditionalFormatting xmlns:xm="http://schemas.microsoft.com/office/excel/2006/main">
          <x14:cfRule type="iconSet" priority="64" id="{1FD4443A-BEAA-47BF-AF56-B7511CA0DC16}">
            <x14:iconSet iconSet="3Symbols" custom="1">
              <x14:cfvo type="percent">
                <xm:f>0</xm:f>
              </x14:cfvo>
              <x14:cfvo type="formula">
                <xm:f>$G$55</xm:f>
              </x14:cfvo>
              <x14:cfvo type="formula" gte="0">
                <xm:f>$G$55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C59</xm:sqref>
        </x14:conditionalFormatting>
        <x14:conditionalFormatting xmlns:xm="http://schemas.microsoft.com/office/excel/2006/main">
          <x14:cfRule type="iconSet" priority="63" id="{ADE612C5-DD87-45E5-B4D5-1D7108C42C31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C111</xm:sqref>
        </x14:conditionalFormatting>
        <x14:conditionalFormatting xmlns:xm="http://schemas.microsoft.com/office/excel/2006/main">
          <x14:cfRule type="iconSet" priority="62" id="{4E027020-C94F-4717-9A3E-0309A460542F}">
            <x14:iconSet iconSet="3Symbols2" custom="1">
              <x14:cfvo type="percent">
                <xm:f>0</xm:f>
              </x14:cfvo>
              <x14:cfvo type="formula">
                <xm:f>$G$23</xm:f>
              </x14:cfvo>
              <x14:cfvo type="formula" gte="0">
                <xm:f>$G$23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C24</xm:sqref>
        </x14:conditionalFormatting>
        <x14:conditionalFormatting xmlns:xm="http://schemas.microsoft.com/office/excel/2006/main">
          <x14:cfRule type="iconSet" priority="61" id="{E47A8E25-DE6F-4B9E-AB6E-DDCEF5B48BE0}">
            <x14:iconSet iconSet="3Symbols2" custom="1">
              <x14:cfvo type="percent">
                <xm:f>0</xm:f>
              </x14:cfvo>
              <x14:cfvo type="formula">
                <xm:f>$G$36</xm:f>
              </x14:cfvo>
              <x14:cfvo type="formula" gte="0">
                <xm:f>$G$36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C37</xm:sqref>
        </x14:conditionalFormatting>
        <x14:conditionalFormatting xmlns:xm="http://schemas.microsoft.com/office/excel/2006/main">
          <x14:cfRule type="iconSet" priority="60" id="{F15CD0E9-5BF3-48A1-BE71-1D2CF40E3CB9}">
            <x14:iconSet iconSet="3Symbols2" custom="1">
              <x14:cfvo type="percent">
                <xm:f>0</xm:f>
              </x14:cfvo>
              <x14:cfvo type="formula">
                <xm:f>$G$49</xm:f>
              </x14:cfvo>
              <x14:cfvo type="formula" gte="0">
                <xm:f>$G$49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C50</xm:sqref>
        </x14:conditionalFormatting>
        <x14:conditionalFormatting xmlns:xm="http://schemas.microsoft.com/office/excel/2006/main">
          <x14:cfRule type="iconSet" priority="55" id="{59C0B1BC-7E32-49E2-AB27-4BCC912F028C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C72</xm:sqref>
        </x14:conditionalFormatting>
        <x14:conditionalFormatting xmlns:xm="http://schemas.microsoft.com/office/excel/2006/main">
          <x14:cfRule type="iconSet" priority="54" id="{48909023-A88D-4604-8874-1A427DB4478C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C85</xm:sqref>
        </x14:conditionalFormatting>
        <x14:conditionalFormatting xmlns:xm="http://schemas.microsoft.com/office/excel/2006/main">
          <x14:cfRule type="iconSet" priority="53" id="{A37A39FA-288E-4DF3-BC65-D379A85602AB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C156:I156</xm:sqref>
        </x14:conditionalFormatting>
        <x14:conditionalFormatting xmlns:xm="http://schemas.microsoft.com/office/excel/2006/main">
          <x14:cfRule type="iconSet" priority="52" id="{1E5C986A-AFF5-49BD-84E0-DE9722112C0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C201:I201</xm:sqref>
        </x14:conditionalFormatting>
        <x14:conditionalFormatting xmlns:xm="http://schemas.microsoft.com/office/excel/2006/main">
          <x14:cfRule type="iconSet" priority="51" id="{338D0C0F-EB56-49D0-AC40-9D03099AA03F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C246:I246</xm:sqref>
        </x14:conditionalFormatting>
        <x14:conditionalFormatting xmlns:xm="http://schemas.microsoft.com/office/excel/2006/main">
          <x14:cfRule type="iconSet" priority="50" id="{2E4A2648-9465-4D29-B82B-45795A589945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C291:I291</xm:sqref>
        </x14:conditionalFormatting>
        <x14:conditionalFormatting xmlns:xm="http://schemas.microsoft.com/office/excel/2006/main">
          <x14:cfRule type="iconSet" priority="49" id="{E4BFEBA0-B13B-4018-98B0-A75D0630B578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C336:I336</xm:sqref>
        </x14:conditionalFormatting>
        <x14:conditionalFormatting xmlns:xm="http://schemas.microsoft.com/office/excel/2006/main">
          <x14:cfRule type="iconSet" priority="48" id="{9E4D3844-0BCD-4205-84C0-3CC55ED0D79F}">
            <x14:iconSet custom="1">
              <x14:cfvo type="percent">
                <xm:f>0</xm:f>
              </x14:cfvo>
              <x14:cfvo type="formula">
                <xm:f>$H$9</xm:f>
              </x14:cfvo>
              <x14:cfvo type="formula" gte="0">
                <xm:f>$H$9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D11</xm:sqref>
        </x14:conditionalFormatting>
        <x14:conditionalFormatting xmlns:xm="http://schemas.microsoft.com/office/excel/2006/main">
          <x14:cfRule type="iconSet" priority="47" id="{C14BD596-0B1D-4A7E-9056-13F79C92234B}">
            <x14:iconSet custom="1">
              <x14:cfvo type="percent">
                <xm:f>0</xm:f>
              </x14:cfvo>
              <x14:cfvo type="formula">
                <xm:f>$I$9</xm:f>
              </x14:cfvo>
              <x14:cfvo type="formula" gte="0">
                <xm:f>$I$9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E11</xm:sqref>
        </x14:conditionalFormatting>
        <x14:conditionalFormatting xmlns:xm="http://schemas.microsoft.com/office/excel/2006/main">
          <x14:cfRule type="iconSet" priority="46" id="{36B7CF46-1A86-45A7-960B-769CC46FC53D}">
            <x14:iconSet custom="1">
              <x14:cfvo type="percent">
                <xm:f>0</xm:f>
              </x14:cfvo>
              <x14:cfvo type="formula">
                <xm:f>$J$9</xm:f>
              </x14:cfvo>
              <x14:cfvo type="formula" gte="0">
                <xm:f>$J$9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F11</xm:sqref>
        </x14:conditionalFormatting>
        <x14:conditionalFormatting xmlns:xm="http://schemas.microsoft.com/office/excel/2006/main">
          <x14:cfRule type="iconSet" priority="45" id="{F9294717-4EAC-48B8-AE67-AB80B317DE14}">
            <x14:iconSet custom="1">
              <x14:cfvo type="percent">
                <xm:f>0</xm:f>
              </x14:cfvo>
              <x14:cfvo type="formula">
                <xm:f>$K$9</xm:f>
              </x14:cfvo>
              <x14:cfvo type="formula" gte="0">
                <xm:f>$K$9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G11</xm:sqref>
        </x14:conditionalFormatting>
        <x14:conditionalFormatting xmlns:xm="http://schemas.microsoft.com/office/excel/2006/main">
          <x14:cfRule type="iconSet" priority="44" id="{357B2633-D2DC-4732-8CEC-B3905F2871A9}">
            <x14:iconSet custom="1">
              <x14:cfvo type="percent">
                <xm:f>0</xm:f>
              </x14:cfvo>
              <x14:cfvo type="formula">
                <xm:f>$L$9</xm:f>
              </x14:cfvo>
              <x14:cfvo type="formula" gte="0">
                <xm:f>$L$9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H11</xm:sqref>
        </x14:conditionalFormatting>
        <x14:conditionalFormatting xmlns:xm="http://schemas.microsoft.com/office/excel/2006/main">
          <x14:cfRule type="iconSet" priority="43" id="{BF79D543-EE3F-4B6C-9169-12A0EBD3166D}">
            <x14:iconSet custom="1">
              <x14:cfvo type="percent">
                <xm:f>0</xm:f>
              </x14:cfvo>
              <x14:cfvo type="formula">
                <xm:f>$M$9</xm:f>
              </x14:cfvo>
              <x14:cfvo type="formula" gte="0">
                <xm:f>$M$9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42" id="{3E691987-D6BB-4DED-A390-89A596C883BA}">
            <x14:iconSet iconSet="3Symbols2" custom="1">
              <x14:cfvo type="percent">
                <xm:f>0</xm:f>
              </x14:cfvo>
              <x14:cfvo type="formula">
                <xm:f>$H$23</xm:f>
              </x14:cfvo>
              <x14:cfvo type="formula" gte="0">
                <xm:f>$H$23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D24</xm:sqref>
        </x14:conditionalFormatting>
        <x14:conditionalFormatting xmlns:xm="http://schemas.microsoft.com/office/excel/2006/main">
          <x14:cfRule type="iconSet" priority="41" id="{B566B8E9-BE8B-48D1-8A75-F989B36C0521}">
            <x14:iconSet iconSet="3Symbols2" custom="1">
              <x14:cfvo type="percent">
                <xm:f>0</xm:f>
              </x14:cfvo>
              <x14:cfvo type="formula">
                <xm:f>$I$23</xm:f>
              </x14:cfvo>
              <x14:cfvo type="formula" gte="0">
                <xm:f>$I$23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E24</xm:sqref>
        </x14:conditionalFormatting>
        <x14:conditionalFormatting xmlns:xm="http://schemas.microsoft.com/office/excel/2006/main">
          <x14:cfRule type="iconSet" priority="40" id="{775FAE85-54B8-4B23-A22B-6AFC389FD467}">
            <x14:iconSet iconSet="3Symbols2" custom="1">
              <x14:cfvo type="percent">
                <xm:f>0</xm:f>
              </x14:cfvo>
              <x14:cfvo type="formula">
                <xm:f>$J$23</xm:f>
              </x14:cfvo>
              <x14:cfvo type="formula" gte="0">
                <xm:f>$J$23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F24</xm:sqref>
        </x14:conditionalFormatting>
        <x14:conditionalFormatting xmlns:xm="http://schemas.microsoft.com/office/excel/2006/main">
          <x14:cfRule type="iconSet" priority="39" id="{9CF62C36-554F-45B4-8F64-FB25F19DF5B1}">
            <x14:iconSet iconSet="3Symbols2" custom="1">
              <x14:cfvo type="percent">
                <xm:f>0</xm:f>
              </x14:cfvo>
              <x14:cfvo type="formula">
                <xm:f>$K$23</xm:f>
              </x14:cfvo>
              <x14:cfvo type="formula" gte="0">
                <xm:f>$K$23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G24</xm:sqref>
        </x14:conditionalFormatting>
        <x14:conditionalFormatting xmlns:xm="http://schemas.microsoft.com/office/excel/2006/main">
          <x14:cfRule type="iconSet" priority="38" id="{3C7A41E7-6CEB-49F6-82E5-3BAA181683B3}">
            <x14:iconSet iconSet="3Symbols2" custom="1">
              <x14:cfvo type="percent">
                <xm:f>0</xm:f>
              </x14:cfvo>
              <x14:cfvo type="formula">
                <xm:f>$L$23</xm:f>
              </x14:cfvo>
              <x14:cfvo type="formula" gte="0">
                <xm:f>$L$23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37" id="{C2DE3F23-5DC4-4B41-966E-48FFE38FD92A}">
            <x14:iconSet iconSet="3Symbols2" custom="1">
              <x14:cfvo type="percent">
                <xm:f>0</xm:f>
              </x14:cfvo>
              <x14:cfvo type="formula">
                <xm:f>$M$23</xm:f>
              </x14:cfvo>
              <x14:cfvo type="formula" gte="0">
                <xm:f>$M$23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6" id="{1575E1B5-AACE-40A2-9D1F-ACC20043D4BC}">
            <x14:iconSet iconSet="3Symbols2" custom="1">
              <x14:cfvo type="percent">
                <xm:f>0</xm:f>
              </x14:cfvo>
              <x14:cfvo type="formula">
                <xm:f>$H$36</xm:f>
              </x14:cfvo>
              <x14:cfvo type="formula" gte="0">
                <xm:f>$H$36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D37</xm:sqref>
        </x14:conditionalFormatting>
        <x14:conditionalFormatting xmlns:xm="http://schemas.microsoft.com/office/excel/2006/main">
          <x14:cfRule type="iconSet" priority="35" id="{84B9D168-BA42-4E80-9B0D-1FE6FD7B24E1}">
            <x14:iconSet iconSet="3Symbols2" custom="1">
              <x14:cfvo type="percent">
                <xm:f>0</xm:f>
              </x14:cfvo>
              <x14:cfvo type="formula">
                <xm:f>$I$36</xm:f>
              </x14:cfvo>
              <x14:cfvo type="formula" gte="0">
                <xm:f>$I$36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E37</xm:sqref>
        </x14:conditionalFormatting>
        <x14:conditionalFormatting xmlns:xm="http://schemas.microsoft.com/office/excel/2006/main">
          <x14:cfRule type="iconSet" priority="34" id="{022F7CF8-2157-4E02-A13B-5D095535B309}">
            <x14:iconSet iconSet="3Symbols2" custom="1">
              <x14:cfvo type="percent">
                <xm:f>0</xm:f>
              </x14:cfvo>
              <x14:cfvo type="formula">
                <xm:f>$J$36</xm:f>
              </x14:cfvo>
              <x14:cfvo type="formula" gte="0">
                <xm:f>$J$36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F37</xm:sqref>
        </x14:conditionalFormatting>
        <x14:conditionalFormatting xmlns:xm="http://schemas.microsoft.com/office/excel/2006/main">
          <x14:cfRule type="iconSet" priority="33" id="{7CF06EDE-D074-4768-A98E-E67CA4786A9E}">
            <x14:iconSet iconSet="3Symbols2" custom="1">
              <x14:cfvo type="percent">
                <xm:f>0</xm:f>
              </x14:cfvo>
              <x14:cfvo type="formula">
                <xm:f>$K$36</xm:f>
              </x14:cfvo>
              <x14:cfvo type="formula" gte="0">
                <xm:f>$K$36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G37</xm:sqref>
        </x14:conditionalFormatting>
        <x14:conditionalFormatting xmlns:xm="http://schemas.microsoft.com/office/excel/2006/main">
          <x14:cfRule type="iconSet" priority="32" id="{6638E2F3-3D17-46A6-86FE-042ABB3F1A70}">
            <x14:iconSet iconSet="3Symbols2" custom="1">
              <x14:cfvo type="percent">
                <xm:f>0</xm:f>
              </x14:cfvo>
              <x14:cfvo type="formula">
                <xm:f>$L$36</xm:f>
              </x14:cfvo>
              <x14:cfvo type="formula" gte="0">
                <xm:f>$L$36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H37</xm:sqref>
        </x14:conditionalFormatting>
        <x14:conditionalFormatting xmlns:xm="http://schemas.microsoft.com/office/excel/2006/main">
          <x14:cfRule type="iconSet" priority="31" id="{1BA6CE7D-D37F-41EB-A576-C18F0D26548B}">
            <x14:iconSet iconSet="3Symbols2" custom="1">
              <x14:cfvo type="percent">
                <xm:f>0</xm:f>
              </x14:cfvo>
              <x14:cfvo type="formula">
                <xm:f>$M$36</xm:f>
              </x14:cfvo>
              <x14:cfvo type="formula" gte="0">
                <xm:f>$M$36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I37</xm:sqref>
        </x14:conditionalFormatting>
        <x14:conditionalFormatting xmlns:xm="http://schemas.microsoft.com/office/excel/2006/main">
          <x14:cfRule type="iconSet" priority="30" id="{45024D23-5F27-44C3-9E03-7C596C91ABAA}">
            <x14:iconSet iconSet="3Symbols2" custom="1">
              <x14:cfvo type="percent">
                <xm:f>0</xm:f>
              </x14:cfvo>
              <x14:cfvo type="formula">
                <xm:f>$H$49</xm:f>
              </x14:cfvo>
              <x14:cfvo type="formula" gte="0">
                <xm:f>$H$49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D50</xm:sqref>
        </x14:conditionalFormatting>
        <x14:conditionalFormatting xmlns:xm="http://schemas.microsoft.com/office/excel/2006/main">
          <x14:cfRule type="iconSet" priority="29" id="{BB6B1ECA-A4BB-4129-949B-72A9347DC657}">
            <x14:iconSet iconSet="3Symbols2" custom="1">
              <x14:cfvo type="percent">
                <xm:f>0</xm:f>
              </x14:cfvo>
              <x14:cfvo type="formula">
                <xm:f>$I$49</xm:f>
              </x14:cfvo>
              <x14:cfvo type="formula" gte="0">
                <xm:f>$I$49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E50</xm:sqref>
        </x14:conditionalFormatting>
        <x14:conditionalFormatting xmlns:xm="http://schemas.microsoft.com/office/excel/2006/main">
          <x14:cfRule type="iconSet" priority="28" id="{5E97A005-EBB2-4633-A984-23AE42D3133B}">
            <x14:iconSet iconSet="3Symbols2" custom="1">
              <x14:cfvo type="percent">
                <xm:f>0</xm:f>
              </x14:cfvo>
              <x14:cfvo type="formula">
                <xm:f>$J$49</xm:f>
              </x14:cfvo>
              <x14:cfvo type="formula" gte="0">
                <xm:f>$J$49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F50</xm:sqref>
        </x14:conditionalFormatting>
        <x14:conditionalFormatting xmlns:xm="http://schemas.microsoft.com/office/excel/2006/main">
          <x14:cfRule type="iconSet" priority="27" id="{8BD163D5-B447-4375-A9DF-3EF4D2390A0E}">
            <x14:iconSet iconSet="3Symbols2" custom="1">
              <x14:cfvo type="percent">
                <xm:f>0</xm:f>
              </x14:cfvo>
              <x14:cfvo type="formula">
                <xm:f>$K$49</xm:f>
              </x14:cfvo>
              <x14:cfvo type="formula" gte="0">
                <xm:f>$K$49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G50</xm:sqref>
        </x14:conditionalFormatting>
        <x14:conditionalFormatting xmlns:xm="http://schemas.microsoft.com/office/excel/2006/main">
          <x14:cfRule type="iconSet" priority="26" id="{0508D978-A71D-4D4A-9D8A-EDA07CE36F3B}">
            <x14:iconSet iconSet="3Symbols2" custom="1">
              <x14:cfvo type="percent">
                <xm:f>0</xm:f>
              </x14:cfvo>
              <x14:cfvo type="formula">
                <xm:f>$L$49</xm:f>
              </x14:cfvo>
              <x14:cfvo type="formula" gte="0">
                <xm:f>$L$49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H50</xm:sqref>
        </x14:conditionalFormatting>
        <x14:conditionalFormatting xmlns:xm="http://schemas.microsoft.com/office/excel/2006/main">
          <x14:cfRule type="iconSet" priority="25" id="{D5616262-FA84-48BF-8686-C771B88FEBDA}">
            <x14:iconSet iconSet="3Symbols2" custom="1">
              <x14:cfvo type="percent">
                <xm:f>0</xm:f>
              </x14:cfvo>
              <x14:cfvo type="formula">
                <xm:f>$M$49</xm:f>
              </x14:cfvo>
              <x14:cfvo type="formula" gte="0">
                <xm:f>$M$49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I50</xm:sqref>
        </x14:conditionalFormatting>
        <x14:conditionalFormatting xmlns:xm="http://schemas.microsoft.com/office/excel/2006/main">
          <x14:cfRule type="iconSet" priority="24" id="{506808BB-4A40-44D6-A320-766B8B9B75C7}">
            <x14:iconSet iconSet="3Symbols" custom="1">
              <x14:cfvo type="percent">
                <xm:f>0</xm:f>
              </x14:cfvo>
              <x14:cfvo type="formula">
                <xm:f>$H$55</xm:f>
              </x14:cfvo>
              <x14:cfvo type="formula" gte="0">
                <xm:f>$H$55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D59</xm:sqref>
        </x14:conditionalFormatting>
        <x14:conditionalFormatting xmlns:xm="http://schemas.microsoft.com/office/excel/2006/main">
          <x14:cfRule type="iconSet" priority="23" id="{02597DEE-F8B2-4D5C-ABCD-46AC0E06E979}">
            <x14:iconSet iconSet="3Symbols" custom="1">
              <x14:cfvo type="percent">
                <xm:f>0</xm:f>
              </x14:cfvo>
              <x14:cfvo type="formula">
                <xm:f>$I$55</xm:f>
              </x14:cfvo>
              <x14:cfvo type="formula" gte="0">
                <xm:f>$I$55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E59</xm:sqref>
        </x14:conditionalFormatting>
        <x14:conditionalFormatting xmlns:xm="http://schemas.microsoft.com/office/excel/2006/main">
          <x14:cfRule type="iconSet" priority="22" id="{464A33F8-C4E7-4C8B-9677-65B9BB65310A}">
            <x14:iconSet iconSet="3Symbols" custom="1">
              <x14:cfvo type="percent">
                <xm:f>0</xm:f>
              </x14:cfvo>
              <x14:cfvo type="formula">
                <xm:f>$J$55</xm:f>
              </x14:cfvo>
              <x14:cfvo type="formula" gte="0">
                <xm:f>$J$55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F59</xm:sqref>
        </x14:conditionalFormatting>
        <x14:conditionalFormatting xmlns:xm="http://schemas.microsoft.com/office/excel/2006/main">
          <x14:cfRule type="iconSet" priority="21" id="{5804E46D-2265-4576-B73C-CC1ED68B5F27}">
            <x14:iconSet iconSet="3Symbols" custom="1">
              <x14:cfvo type="percent">
                <xm:f>0</xm:f>
              </x14:cfvo>
              <x14:cfvo type="formula">
                <xm:f>$K$55</xm:f>
              </x14:cfvo>
              <x14:cfvo type="formula" gte="0">
                <xm:f>$K$55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G59</xm:sqref>
        </x14:conditionalFormatting>
        <x14:conditionalFormatting xmlns:xm="http://schemas.microsoft.com/office/excel/2006/main">
          <x14:cfRule type="iconSet" priority="20" id="{F06F3B87-F580-40AF-BCCD-8916747EA6FB}">
            <x14:iconSet iconSet="3Symbols" custom="1">
              <x14:cfvo type="percent">
                <xm:f>0</xm:f>
              </x14:cfvo>
              <x14:cfvo type="formula">
                <xm:f>$L$55</xm:f>
              </x14:cfvo>
              <x14:cfvo type="formula" gte="0">
                <xm:f>$L$55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H59</xm:sqref>
        </x14:conditionalFormatting>
        <x14:conditionalFormatting xmlns:xm="http://schemas.microsoft.com/office/excel/2006/main">
          <x14:cfRule type="iconSet" priority="19" id="{D5011AF8-5E5C-4402-AB06-115A19F95B0A}">
            <x14:iconSet iconSet="3Symbols" custom="1">
              <x14:cfvo type="percent">
                <xm:f>0</xm:f>
              </x14:cfvo>
              <x14:cfvo type="formula">
                <xm:f>$M$55</xm:f>
              </x14:cfvo>
              <x14:cfvo type="formula" gte="0">
                <xm:f>$M$55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I59</xm:sqref>
        </x14:conditionalFormatting>
        <x14:conditionalFormatting xmlns:xm="http://schemas.microsoft.com/office/excel/2006/main">
          <x14:cfRule type="iconSet" priority="18" id="{1DB16732-1756-4837-B889-90830E12B8DF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D72</xm:sqref>
        </x14:conditionalFormatting>
        <x14:conditionalFormatting xmlns:xm="http://schemas.microsoft.com/office/excel/2006/main">
          <x14:cfRule type="iconSet" priority="17" id="{16012C19-49A1-4FB2-B531-3ED6250CB66E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E72</xm:sqref>
        </x14:conditionalFormatting>
        <x14:conditionalFormatting xmlns:xm="http://schemas.microsoft.com/office/excel/2006/main">
          <x14:cfRule type="iconSet" priority="16" id="{17A37B01-5F00-46BA-8F92-E39999A38CB5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F72</xm:sqref>
        </x14:conditionalFormatting>
        <x14:conditionalFormatting xmlns:xm="http://schemas.microsoft.com/office/excel/2006/main">
          <x14:cfRule type="iconSet" priority="15" id="{EA30C821-A0A7-4E2C-886D-6100D70C0A5E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G72</xm:sqref>
        </x14:conditionalFormatting>
        <x14:conditionalFormatting xmlns:xm="http://schemas.microsoft.com/office/excel/2006/main">
          <x14:cfRule type="iconSet" priority="14" id="{8998FDF1-EBFC-4A2F-92A4-32055A12226E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H72</xm:sqref>
        </x14:conditionalFormatting>
        <x14:conditionalFormatting xmlns:xm="http://schemas.microsoft.com/office/excel/2006/main">
          <x14:cfRule type="iconSet" priority="13" id="{43114FCC-1532-4C03-AC2A-C4554A2061F2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I72</xm:sqref>
        </x14:conditionalFormatting>
        <x14:conditionalFormatting xmlns:xm="http://schemas.microsoft.com/office/excel/2006/main">
          <x14:cfRule type="iconSet" priority="12" id="{A23DFBDA-22EB-4B51-88D9-0A58731BBFC5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D85</xm:sqref>
        </x14:conditionalFormatting>
        <x14:conditionalFormatting xmlns:xm="http://schemas.microsoft.com/office/excel/2006/main">
          <x14:cfRule type="iconSet" priority="11" id="{C47DF1BF-3B0E-4FEB-9A99-EE03C38202C0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E85</xm:sqref>
        </x14:conditionalFormatting>
        <x14:conditionalFormatting xmlns:xm="http://schemas.microsoft.com/office/excel/2006/main">
          <x14:cfRule type="iconSet" priority="10" id="{7170B3EF-D62B-4756-9586-29C03411113C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F85</xm:sqref>
        </x14:conditionalFormatting>
        <x14:conditionalFormatting xmlns:xm="http://schemas.microsoft.com/office/excel/2006/main">
          <x14:cfRule type="iconSet" priority="9" id="{43F3DC16-75E4-4775-A167-46E9CE323EC0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G85</xm:sqref>
        </x14:conditionalFormatting>
        <x14:conditionalFormatting xmlns:xm="http://schemas.microsoft.com/office/excel/2006/main">
          <x14:cfRule type="iconSet" priority="8" id="{A6C00951-194F-4CA4-98F3-019A02C46425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H85</xm:sqref>
        </x14:conditionalFormatting>
        <x14:conditionalFormatting xmlns:xm="http://schemas.microsoft.com/office/excel/2006/main">
          <x14:cfRule type="iconSet" priority="7" id="{F0B0B869-0A80-4B9E-86E7-848683657173}">
            <x14:iconSet iconSet="3Symbols"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I85</xm:sqref>
        </x14:conditionalFormatting>
        <x14:conditionalFormatting xmlns:xm="http://schemas.microsoft.com/office/excel/2006/main">
          <x14:cfRule type="iconSet" priority="6" id="{AE2E7EE0-9D43-4370-8B55-0F7B8429E7E6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D111</xm:sqref>
        </x14:conditionalFormatting>
        <x14:conditionalFormatting xmlns:xm="http://schemas.microsoft.com/office/excel/2006/main">
          <x14:cfRule type="iconSet" priority="5" id="{F2457631-5DDC-45C8-92CE-C1CD62F0A387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E111</xm:sqref>
        </x14:conditionalFormatting>
        <x14:conditionalFormatting xmlns:xm="http://schemas.microsoft.com/office/excel/2006/main">
          <x14:cfRule type="iconSet" priority="4" id="{FFF9AEB5-3C69-452B-A2AC-78411D268D66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F111</xm:sqref>
        </x14:conditionalFormatting>
        <x14:conditionalFormatting xmlns:xm="http://schemas.microsoft.com/office/excel/2006/main">
          <x14:cfRule type="iconSet" priority="3" id="{A9301A1B-3C06-4864-871A-3755A452C1C2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G111</xm:sqref>
        </x14:conditionalFormatting>
        <x14:conditionalFormatting xmlns:xm="http://schemas.microsoft.com/office/excel/2006/main">
          <x14:cfRule type="iconSet" priority="2" id="{6451091E-9D22-47A6-9A25-96D9EF4DBE2F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H111</xm:sqref>
        </x14:conditionalFormatting>
        <x14:conditionalFormatting xmlns:xm="http://schemas.microsoft.com/office/excel/2006/main">
          <x14:cfRule type="iconSet" priority="1" id="{E0650C2B-2674-4AC4-B2A6-3BA96B4F23D1}">
            <x14:iconSet custom="1">
              <x14:cfvo type="percent">
                <xm:f>0</xm:f>
              </x14:cfvo>
              <x14:cfvo type="formula">
                <xm:f>0</xm:f>
              </x14:cfvo>
              <x14:cfvo type="formula" gte="0">
                <xm:f>0</xm:f>
              </x14:cfvo>
              <x14:cfIcon iconSet="3Symbols2" iconId="1"/>
              <x14:cfIcon iconSet="3Symbols2" iconId="2"/>
              <x14:cfIcon iconSet="3Symbols2" iconId="1"/>
            </x14:iconSet>
          </x14:cfRule>
          <xm:sqref>I111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2023-06-02T12:32:42Z</dcterms:modified>
</cp:coreProperties>
</file>